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705" yWindow="435" windowWidth="20730" windowHeight="7050" tabRatio="937" activeTab="1"/>
  </bookViews>
  <sheets>
    <sheet name="ملاحظة" sheetId="53" r:id="rId1"/>
    <sheet name="الفهرس  " sheetId="99" r:id="rId2"/>
    <sheet name="أهم المصطلحات الاقتصادية" sheetId="120" r:id="rId3"/>
    <sheet name="القسم الأول" sheetId="50" r:id="rId4"/>
    <sheet name="جدول1" sheetId="17" r:id="rId5"/>
    <sheet name="جدول4  (2)" sheetId="117" state="hidden" r:id="rId6"/>
    <sheet name="جدول5 (2)" sheetId="118" state="hidden" r:id="rId7"/>
    <sheet name="جدول  2" sheetId="2" r:id="rId8"/>
    <sheet name="جدول 3" sheetId="76" r:id="rId9"/>
    <sheet name="جدول 4" sheetId="75" r:id="rId10"/>
    <sheet name="جدول 5" sheetId="86" r:id="rId11"/>
    <sheet name="جدول 6" sheetId="116" r:id="rId12"/>
    <sheet name="جدول 7" sheetId="68" r:id="rId13"/>
    <sheet name="جدول 8" sheetId="22" r:id="rId14"/>
    <sheet name="جدول 9-10" sheetId="82" r:id="rId15"/>
    <sheet name="جدول 11" sheetId="81" r:id="rId16"/>
    <sheet name="جدول 12 " sheetId="62" r:id="rId17"/>
    <sheet name="جدول 13-14" sheetId="83" r:id="rId18"/>
    <sheet name="جدول 15" sheetId="63" r:id="rId19"/>
    <sheet name="جدول 16  " sheetId="64" r:id="rId20"/>
    <sheet name="جدول 17" sheetId="109" r:id="rId21"/>
    <sheet name="جدول 18" sheetId="33" r:id="rId22"/>
    <sheet name="القسم الثاني" sheetId="121" r:id="rId23"/>
    <sheet name="جدول 19" sheetId="105" r:id="rId24"/>
    <sheet name="جدول 20 " sheetId="108" r:id="rId25"/>
    <sheet name="جدول 21 " sheetId="106" r:id="rId26"/>
    <sheet name="القسم الثالث" sheetId="122" r:id="rId27"/>
    <sheet name="جدول 22" sheetId="47" r:id="rId28"/>
    <sheet name="جدول 23" sheetId="46" r:id="rId29"/>
    <sheet name="القسم الرابع" sheetId="123" r:id="rId30"/>
    <sheet name="جدول 24" sheetId="54" r:id="rId31"/>
    <sheet name="جدول 25" sheetId="36" r:id="rId32"/>
    <sheet name="جدول 26-27" sheetId="48" r:id="rId33"/>
    <sheet name="جدول 28" sheetId="40" r:id="rId34"/>
    <sheet name="جدول 29  " sheetId="38" r:id="rId35"/>
    <sheet name="جدول 30 " sheetId="39" r:id="rId36"/>
    <sheet name="جدول 31  " sheetId="42" r:id="rId37"/>
    <sheet name="جدول 32 " sheetId="43" r:id="rId38"/>
    <sheet name="جدول 33 " sheetId="93" r:id="rId39"/>
    <sheet name="القسم الخامس" sheetId="124" r:id="rId40"/>
    <sheet name="جدول 34  " sheetId="24" r:id="rId41"/>
    <sheet name="جدول 35  " sheetId="30" r:id="rId42"/>
    <sheet name="جدول 36 " sheetId="25" r:id="rId43"/>
    <sheet name="جدول 37  " sheetId="26" r:id="rId44"/>
    <sheet name="جدول 38  " sheetId="31" r:id="rId45"/>
    <sheet name="جدول 39  " sheetId="32" r:id="rId46"/>
    <sheet name="جدول 40 " sheetId="37" r:id="rId47"/>
    <sheet name="جدول 41 " sheetId="27" r:id="rId48"/>
    <sheet name="جدول 42" sheetId="35" r:id="rId49"/>
    <sheet name="جدول 43" sheetId="110" r:id="rId50"/>
    <sheet name="الفهرس  (2)" sheetId="119" r:id="rId51"/>
  </sheets>
  <definedNames>
    <definedName name="_xlnm._FilterDatabase" localSheetId="37" hidden="1">'جدول 32 '!$B$26:$U$62</definedName>
    <definedName name="Part1" localSheetId="1" hidden="1">{#N/A,#N/A,TRUE,"جدول 10";#N/A,#N/A,TRUE,"جدول 10";#N/A,#N/A,TRUE,"جدول 10"}</definedName>
    <definedName name="Part1" localSheetId="50" hidden="1">{#N/A,#N/A,TRUE,"جدول 10";#N/A,#N/A,TRUE,"جدول 10";#N/A,#N/A,TRUE,"جدول 10"}</definedName>
    <definedName name="Part1" localSheetId="16" hidden="1">{#N/A,#N/A,TRUE,"جدول 10";#N/A,#N/A,TRUE,"جدول 10";#N/A,#N/A,TRUE,"جدول 10"}</definedName>
    <definedName name="Part1" localSheetId="18" hidden="1">{#N/A,#N/A,TRUE,"جدول 10";#N/A,#N/A,TRUE,"جدول 10";#N/A,#N/A,TRUE,"جدول 10"}</definedName>
    <definedName name="Part1" localSheetId="19" hidden="1">{#N/A,#N/A,TRUE,"جدول 10";#N/A,#N/A,TRUE,"جدول 10";#N/A,#N/A,TRUE,"جدول 10"}</definedName>
    <definedName name="Part1" localSheetId="30" hidden="1">{#N/A,#N/A,TRUE,"جدول 10";#N/A,#N/A,TRUE,"جدول 10";#N/A,#N/A,TRUE,"جدول 10"}</definedName>
    <definedName name="Part1" localSheetId="38" hidden="1">{#N/A,#N/A,TRUE,"جدول 10";#N/A,#N/A,TRUE,"جدول 10";#N/A,#N/A,TRUE,"جدول 10"}</definedName>
    <definedName name="Part1" localSheetId="49" hidden="1">{#N/A,#N/A,TRUE,"جدول 10";#N/A,#N/A,TRUE,"جدول 10";#N/A,#N/A,TRUE,"جدول 10"}</definedName>
    <definedName name="Part1" localSheetId="10" hidden="1">{#N/A,#N/A,TRUE,"جدول 10";#N/A,#N/A,TRUE,"جدول 10";#N/A,#N/A,TRUE,"جدول 10"}</definedName>
    <definedName name="Part1" localSheetId="11" hidden="1">{#N/A,#N/A,TRUE,"جدول 10";#N/A,#N/A,TRUE,"جدول 10";#N/A,#N/A,TRUE,"جدول 10"}</definedName>
    <definedName name="Part1" localSheetId="12" hidden="1">{#N/A,#N/A,TRUE,"جدول 10";#N/A,#N/A,TRUE,"جدول 10";#N/A,#N/A,TRUE,"جدول 10"}</definedName>
    <definedName name="Part1" localSheetId="0" hidden="1">{#N/A,#N/A,TRUE,"جدول 10";#N/A,#N/A,TRUE,"جدول 10";#N/A,#N/A,TRUE,"جدول 10"}</definedName>
    <definedName name="_xlnm.Print_Area" localSheetId="1">'الفهرس  '!$B$1:$F$61</definedName>
    <definedName name="_xlnm.Print_Area" localSheetId="50">'الفهرس  (2)'!$B$1:$F$61</definedName>
    <definedName name="_xlnm.Print_Area" localSheetId="3">'القسم الأول'!$A$1:$A$23</definedName>
    <definedName name="_xlnm.Print_Area" localSheetId="26">'القسم الثالث'!$A$1:$A$23</definedName>
    <definedName name="_xlnm.Print_Area" localSheetId="22">'القسم الثاني'!$A$1:$A$23</definedName>
    <definedName name="_xlnm.Print_Area" localSheetId="39">'القسم الخامس'!$A$1:$A$23</definedName>
    <definedName name="_xlnm.Print_Area" localSheetId="29">'القسم الرابع'!$A$1:$A$23</definedName>
    <definedName name="_xlnm.Print_Area" localSheetId="7">'جدول  2'!$B$1:$U$77</definedName>
    <definedName name="_xlnm.Print_Area" localSheetId="15">'جدول 11'!$B$1:$U$60</definedName>
    <definedName name="_xlnm.Print_Area" localSheetId="16">'جدول 12 '!$B$1:$G$62</definedName>
    <definedName name="_xlnm.Print_Area" localSheetId="17">'جدول 13-14'!$B$1:$L$87</definedName>
    <definedName name="_xlnm.Print_Area" localSheetId="18">'جدول 15'!$B$1:$F$76</definedName>
    <definedName name="_xlnm.Print_Area" localSheetId="19">'جدول 16  '!$B$1:$D$27</definedName>
    <definedName name="_xlnm.Print_Area" localSheetId="20">'جدول 17'!$B$1:$U$23</definedName>
    <definedName name="_xlnm.Print_Area" localSheetId="21">'جدول 18'!$B$1:$I$79</definedName>
    <definedName name="_xlnm.Print_Area" localSheetId="23">'جدول 19'!$B$1:$I$45</definedName>
    <definedName name="_xlnm.Print_Area" localSheetId="24">'جدول 20 '!$B$1:$U$49</definedName>
    <definedName name="_xlnm.Print_Area" localSheetId="25">'جدول 21 '!$B$1:$K$45</definedName>
    <definedName name="_xlnm.Print_Area" localSheetId="27">'جدول 22'!$B$1:$I$43</definedName>
    <definedName name="_xlnm.Print_Area" localSheetId="28">'جدول 23'!$B$1:$I$64</definedName>
    <definedName name="_xlnm.Print_Area" localSheetId="30">'جدول 24'!$B$1:$I$43</definedName>
    <definedName name="_xlnm.Print_Area" localSheetId="31">'جدول 25'!$B$1:$U$66</definedName>
    <definedName name="_xlnm.Print_Area" localSheetId="32">'جدول 26-27'!$B$1:$I$63</definedName>
    <definedName name="_xlnm.Print_Area" localSheetId="33">'جدول 28'!$B$1:$I$77</definedName>
    <definedName name="_xlnm.Print_Area" localSheetId="34">'جدول 29  '!$B$1:$I$78</definedName>
    <definedName name="_xlnm.Print_Area" localSheetId="8">'جدول 3'!$B$1:$U$75</definedName>
    <definedName name="_xlnm.Print_Area" localSheetId="35">'جدول 30 '!$B$1:$I$78</definedName>
    <definedName name="_xlnm.Print_Area" localSheetId="36">'جدول 31  '!$B$1:$U$67</definedName>
    <definedName name="_xlnm.Print_Area" localSheetId="37">'جدول 32 '!$B$1:$U$65</definedName>
    <definedName name="_xlnm.Print_Area" localSheetId="38">'جدول 33 '!$B$1:$U$65</definedName>
    <definedName name="_xlnm.Print_Area" localSheetId="40">'جدول 34  '!$B$1:$I$38</definedName>
    <definedName name="_xlnm.Print_Area" localSheetId="41">'جدول 35  '!$B$1:$I$43</definedName>
    <definedName name="_xlnm.Print_Area" localSheetId="42">'جدول 36 '!$B$1:$I$42</definedName>
    <definedName name="_xlnm.Print_Area" localSheetId="43">'جدول 37  '!$B$1:$I$51</definedName>
    <definedName name="_xlnm.Print_Area" localSheetId="44">'جدول 38  '!$B$1:$I$59</definedName>
    <definedName name="_xlnm.Print_Area" localSheetId="45">'جدول 39  '!$B$1:$J$41</definedName>
    <definedName name="_xlnm.Print_Area" localSheetId="9">'جدول 4'!$B$1:$U$77</definedName>
    <definedName name="_xlnm.Print_Area" localSheetId="46">'جدول 40 '!$B$1:$I$70</definedName>
    <definedName name="_xlnm.Print_Area" localSheetId="47">'جدول 41 '!$B$1:$I$38</definedName>
    <definedName name="_xlnm.Print_Area" localSheetId="48">'جدول 42'!$B$1:$I$30</definedName>
    <definedName name="_xlnm.Print_Area" localSheetId="49">'جدول 43'!$B$1:$U$68</definedName>
    <definedName name="_xlnm.Print_Area" localSheetId="10">'جدول 5'!$B$1:$S$61</definedName>
    <definedName name="_xlnm.Print_Area" localSheetId="11">'جدول 6'!$B$1:$U$77</definedName>
    <definedName name="_xlnm.Print_Area" localSheetId="12">'جدول 7'!$B$1:$U$67</definedName>
    <definedName name="_xlnm.Print_Area" localSheetId="13">'جدول 8'!$B$1:$U$71</definedName>
    <definedName name="_xlnm.Print_Area" localSheetId="14">'جدول 9-10'!$B$1:$U$76</definedName>
    <definedName name="_xlnm.Print_Area" localSheetId="4">جدول1!$B$1:$I$45</definedName>
    <definedName name="_xlnm.Print_Area" localSheetId="5">'جدول4  (2)'!$B$1:$W$85</definedName>
    <definedName name="_xlnm.Print_Area" localSheetId="6">'جدول5 (2)'!$B$1:$W$67</definedName>
    <definedName name="_xlnm.Print_Area" localSheetId="0">ملاحظة!$B$1:$S$40</definedName>
    <definedName name="wrn.تسليف._.المصارف." localSheetId="1" hidden="1">{#N/A,#N/A,TRUE,"جدول 10";#N/A,#N/A,TRUE,"جدول 10";#N/A,#N/A,TRUE,"جدول 10"}</definedName>
    <definedName name="wrn.تسليف._.المصارف." localSheetId="50" hidden="1">{#N/A,#N/A,TRUE,"جدول 10";#N/A,#N/A,TRUE,"جدول 10";#N/A,#N/A,TRUE,"جدول 10"}</definedName>
    <definedName name="wrn.تسليف._.المصارف." localSheetId="3" hidden="1">{#N/A,#N/A,TRUE,"جدول 10";#N/A,#N/A,TRUE,"جدول 10";#N/A,#N/A,TRUE,"جدول 10"}</definedName>
    <definedName name="wrn.تسليف._.المصارف." localSheetId="26" hidden="1">{#N/A,#N/A,TRUE,"جدول 10";#N/A,#N/A,TRUE,"جدول 10";#N/A,#N/A,TRUE,"جدول 10"}</definedName>
    <definedName name="wrn.تسليف._.المصارف." localSheetId="22" hidden="1">{#N/A,#N/A,TRUE,"جدول 10";#N/A,#N/A,TRUE,"جدول 10";#N/A,#N/A,TRUE,"جدول 10"}</definedName>
    <definedName name="wrn.تسليف._.المصارف." localSheetId="39" hidden="1">{#N/A,#N/A,TRUE,"جدول 10";#N/A,#N/A,TRUE,"جدول 10";#N/A,#N/A,TRUE,"جدول 10"}</definedName>
    <definedName name="wrn.تسليف._.المصارف." localSheetId="29" hidden="1">{#N/A,#N/A,TRUE,"جدول 10";#N/A,#N/A,TRUE,"جدول 10";#N/A,#N/A,TRUE,"جدول 10"}</definedName>
    <definedName name="wrn.تسليف._.المصارف." localSheetId="16" hidden="1">{#N/A,#N/A,TRUE,"جدول 10";#N/A,#N/A,TRUE,"جدول 10";#N/A,#N/A,TRUE,"جدول 10"}</definedName>
    <definedName name="wrn.تسليف._.المصارف." localSheetId="18" hidden="1">{#N/A,#N/A,TRUE,"جدول 10";#N/A,#N/A,TRUE,"جدول 10";#N/A,#N/A,TRUE,"جدول 10"}</definedName>
    <definedName name="wrn.تسليف._.المصارف." localSheetId="19" hidden="1">{#N/A,#N/A,TRUE,"جدول 10";#N/A,#N/A,TRUE,"جدول 10";#N/A,#N/A,TRUE,"جدول 10"}</definedName>
    <definedName name="wrn.تسليف._.المصارف." localSheetId="27" hidden="1">{#N/A,#N/A,TRUE,"جدول 10";#N/A,#N/A,TRUE,"جدول 10";#N/A,#N/A,TRUE,"جدول 10"}</definedName>
    <definedName name="wrn.تسليف._.المصارف." localSheetId="28" hidden="1">{#N/A,#N/A,TRUE,"جدول 10";#N/A,#N/A,TRUE,"جدول 10";#N/A,#N/A,TRUE,"جدول 10"}</definedName>
    <definedName name="wrn.تسليف._.المصارف." localSheetId="30" hidden="1">{#N/A,#N/A,TRUE,"جدول 10";#N/A,#N/A,TRUE,"جدول 10";#N/A,#N/A,TRUE,"جدول 10"}</definedName>
    <definedName name="wrn.تسليف._.المصارف." localSheetId="32" hidden="1">{#N/A,#N/A,TRUE,"جدول 10";#N/A,#N/A,TRUE,"جدول 10";#N/A,#N/A,TRUE,"جدول 10"}</definedName>
    <definedName name="wrn.تسليف._.المصارف." localSheetId="38" hidden="1">{#N/A,#N/A,TRUE,"جدول 10";#N/A,#N/A,TRUE,"جدول 10";#N/A,#N/A,TRUE,"جدول 10"}</definedName>
    <definedName name="wrn.تسليف._.المصارف." localSheetId="49" hidden="1">{#N/A,#N/A,TRUE,"جدول 10";#N/A,#N/A,TRUE,"جدول 10";#N/A,#N/A,TRUE,"جدول 10"}</definedName>
    <definedName name="wrn.تسليف._.المصارف." localSheetId="10" hidden="1">{#N/A,#N/A,TRUE,"جدول 10";#N/A,#N/A,TRUE,"جدول 10";#N/A,#N/A,TRUE,"جدول 10"}</definedName>
    <definedName name="wrn.تسليف._.المصارف." localSheetId="11" hidden="1">{#N/A,#N/A,TRUE,"جدول 10";#N/A,#N/A,TRUE,"جدول 10";#N/A,#N/A,TRUE,"جدول 10"}</definedName>
    <definedName name="wrn.تسليف._.المصارف." localSheetId="12" hidden="1">{#N/A,#N/A,TRUE,"جدول 10";#N/A,#N/A,TRUE,"جدول 10";#N/A,#N/A,TRUE,"جدول 10"}</definedName>
    <definedName name="wrn.تسليف._.المصارف." localSheetId="4" hidden="1">{#N/A,#N/A,TRUE,"جدول 10";#N/A,#N/A,TRUE,"جدول 10";#N/A,#N/A,TRUE,"جدول 10"}</definedName>
    <definedName name="wrn.تسليف._.المصارف." localSheetId="0" hidden="1">{#N/A,#N/A,TRUE,"جدول 10";#N/A,#N/A,TRUE,"جدول 10";#N/A,#N/A,TRUE,"جدول 10"}</definedName>
    <definedName name="أهم" localSheetId="1" hidden="1">{#N/A,#N/A,TRUE,"جدول 10";#N/A,#N/A,TRUE,"جدول 10";#N/A,#N/A,TRUE,"جدول 10"}</definedName>
    <definedName name="أهم" localSheetId="50" hidden="1">{#N/A,#N/A,TRUE,"جدول 10";#N/A,#N/A,TRUE,"جدول 10";#N/A,#N/A,TRUE,"جدول 10"}</definedName>
    <definedName name="أهم" localSheetId="3" hidden="1">{#N/A,#N/A,TRUE,"جدول 10";#N/A,#N/A,TRUE,"جدول 10";#N/A,#N/A,TRUE,"جدول 10"}</definedName>
    <definedName name="أهم" localSheetId="26" hidden="1">{#N/A,#N/A,TRUE,"جدول 10";#N/A,#N/A,TRUE,"جدول 10";#N/A,#N/A,TRUE,"جدول 10"}</definedName>
    <definedName name="أهم" localSheetId="22" hidden="1">{#N/A,#N/A,TRUE,"جدول 10";#N/A,#N/A,TRUE,"جدول 10";#N/A,#N/A,TRUE,"جدول 10"}</definedName>
    <definedName name="أهم" localSheetId="39" hidden="1">{#N/A,#N/A,TRUE,"جدول 10";#N/A,#N/A,TRUE,"جدول 10";#N/A,#N/A,TRUE,"جدول 10"}</definedName>
    <definedName name="أهم" localSheetId="29" hidden="1">{#N/A,#N/A,TRUE,"جدول 10";#N/A,#N/A,TRUE,"جدول 10";#N/A,#N/A,TRUE,"جدول 10"}</definedName>
    <definedName name="أهم" localSheetId="16" hidden="1">{#N/A,#N/A,TRUE,"جدول 10";#N/A,#N/A,TRUE,"جدول 10";#N/A,#N/A,TRUE,"جدول 10"}</definedName>
    <definedName name="أهم" localSheetId="18" hidden="1">{#N/A,#N/A,TRUE,"جدول 10";#N/A,#N/A,TRUE,"جدول 10";#N/A,#N/A,TRUE,"جدول 10"}</definedName>
    <definedName name="أهم" localSheetId="19" hidden="1">{#N/A,#N/A,TRUE,"جدول 10";#N/A,#N/A,TRUE,"جدول 10";#N/A,#N/A,TRUE,"جدول 10"}</definedName>
    <definedName name="أهم" localSheetId="30" hidden="1">{#N/A,#N/A,TRUE,"جدول 10";#N/A,#N/A,TRUE,"جدول 10";#N/A,#N/A,TRUE,"جدول 10"}</definedName>
    <definedName name="أهم" localSheetId="38" hidden="1">{#N/A,#N/A,TRUE,"جدول 10";#N/A,#N/A,TRUE,"جدول 10";#N/A,#N/A,TRUE,"جدول 10"}</definedName>
    <definedName name="أهم" localSheetId="49" hidden="1">{#N/A,#N/A,TRUE,"جدول 10";#N/A,#N/A,TRUE,"جدول 10";#N/A,#N/A,TRUE,"جدول 10"}</definedName>
    <definedName name="أهم" localSheetId="10" hidden="1">{#N/A,#N/A,TRUE,"جدول 10";#N/A,#N/A,TRUE,"جدول 10";#N/A,#N/A,TRUE,"جدول 10"}</definedName>
    <definedName name="أهم" localSheetId="11" hidden="1">{#N/A,#N/A,TRUE,"جدول 10";#N/A,#N/A,TRUE,"جدول 10";#N/A,#N/A,TRUE,"جدول 10"}</definedName>
    <definedName name="أهم" localSheetId="12" hidden="1">{#N/A,#N/A,TRUE,"جدول 10";#N/A,#N/A,TRUE,"جدول 10";#N/A,#N/A,TRUE,"جدول 10"}</definedName>
    <definedName name="أهم" localSheetId="0" hidden="1">{#N/A,#N/A,TRUE,"جدول 10";#N/A,#N/A,TRUE,"جدول 10";#N/A,#N/A,TRUE,"جدول 10"}</definedName>
    <definedName name="تسليف" localSheetId="1" hidden="1">{#N/A,#N/A,TRUE,"جدول 10";#N/A,#N/A,TRUE,"جدول 10";#N/A,#N/A,TRUE,"جدول 10"}</definedName>
    <definedName name="تسليف" localSheetId="50" hidden="1">{#N/A,#N/A,TRUE,"جدول 10";#N/A,#N/A,TRUE,"جدول 10";#N/A,#N/A,TRUE,"جدول 10"}</definedName>
    <definedName name="تسليف" localSheetId="3" hidden="1">{#N/A,#N/A,TRUE,"جدول 10";#N/A,#N/A,TRUE,"جدول 10";#N/A,#N/A,TRUE,"جدول 10"}</definedName>
    <definedName name="تسليف" localSheetId="26" hidden="1">{#N/A,#N/A,TRUE,"جدول 10";#N/A,#N/A,TRUE,"جدول 10";#N/A,#N/A,TRUE,"جدول 10"}</definedName>
    <definedName name="تسليف" localSheetId="22" hidden="1">{#N/A,#N/A,TRUE,"جدول 10";#N/A,#N/A,TRUE,"جدول 10";#N/A,#N/A,TRUE,"جدول 10"}</definedName>
    <definedName name="تسليف" localSheetId="39" hidden="1">{#N/A,#N/A,TRUE,"جدول 10";#N/A,#N/A,TRUE,"جدول 10";#N/A,#N/A,TRUE,"جدول 10"}</definedName>
    <definedName name="تسليف" localSheetId="29" hidden="1">{#N/A,#N/A,TRUE,"جدول 10";#N/A,#N/A,TRUE,"جدول 10";#N/A,#N/A,TRUE,"جدول 10"}</definedName>
    <definedName name="تسليف" localSheetId="16" hidden="1">{#N/A,#N/A,TRUE,"جدول 10";#N/A,#N/A,TRUE,"جدول 10";#N/A,#N/A,TRUE,"جدول 10"}</definedName>
    <definedName name="تسليف" localSheetId="18" hidden="1">{#N/A,#N/A,TRUE,"جدول 10";#N/A,#N/A,TRUE,"جدول 10";#N/A,#N/A,TRUE,"جدول 10"}</definedName>
    <definedName name="تسليف" localSheetId="19" hidden="1">{#N/A,#N/A,TRUE,"جدول 10";#N/A,#N/A,TRUE,"جدول 10";#N/A,#N/A,TRUE,"جدول 10"}</definedName>
    <definedName name="تسليف" localSheetId="30" hidden="1">{#N/A,#N/A,TRUE,"جدول 10";#N/A,#N/A,TRUE,"جدول 10";#N/A,#N/A,TRUE,"جدول 10"}</definedName>
    <definedName name="تسليف" localSheetId="38" hidden="1">{#N/A,#N/A,TRUE,"جدول 10";#N/A,#N/A,TRUE,"جدول 10";#N/A,#N/A,TRUE,"جدول 10"}</definedName>
    <definedName name="تسليف" localSheetId="49" hidden="1">{#N/A,#N/A,TRUE,"جدول 10";#N/A,#N/A,TRUE,"جدول 10";#N/A,#N/A,TRUE,"جدول 10"}</definedName>
    <definedName name="تسليف" localSheetId="10" hidden="1">{#N/A,#N/A,TRUE,"جدول 10";#N/A,#N/A,TRUE,"جدول 10";#N/A,#N/A,TRUE,"جدول 10"}</definedName>
    <definedName name="تسليف" localSheetId="11" hidden="1">{#N/A,#N/A,TRUE,"جدول 10";#N/A,#N/A,TRUE,"جدول 10";#N/A,#N/A,TRUE,"جدول 10"}</definedName>
    <definedName name="تسليف" localSheetId="12" hidden="1">{#N/A,#N/A,TRUE,"جدول 10";#N/A,#N/A,TRUE,"جدول 10";#N/A,#N/A,TRUE,"جدول 10"}</definedName>
    <definedName name="تسليف" localSheetId="0" hidden="1">{#N/A,#N/A,TRUE,"جدول 10";#N/A,#N/A,TRUE,"جدول 10";#N/A,#N/A,TRUE,"جدول 10"}</definedName>
    <definedName name="صرف" localSheetId="1" hidden="1">{#N/A,#N/A,TRUE,"جدول 10";#N/A,#N/A,TRUE,"جدول 10";#N/A,#N/A,TRUE,"جدول 10"}</definedName>
    <definedName name="صرف" localSheetId="50" hidden="1">{#N/A,#N/A,TRUE,"جدول 10";#N/A,#N/A,TRUE,"جدول 10";#N/A,#N/A,TRUE,"جدول 10"}</definedName>
    <definedName name="صرف" localSheetId="3" hidden="1">{#N/A,#N/A,TRUE,"جدول 10";#N/A,#N/A,TRUE,"جدول 10";#N/A,#N/A,TRUE,"جدول 10"}</definedName>
    <definedName name="صرف" localSheetId="26" hidden="1">{#N/A,#N/A,TRUE,"جدول 10";#N/A,#N/A,TRUE,"جدول 10";#N/A,#N/A,TRUE,"جدول 10"}</definedName>
    <definedName name="صرف" localSheetId="22" hidden="1">{#N/A,#N/A,TRUE,"جدول 10";#N/A,#N/A,TRUE,"جدول 10";#N/A,#N/A,TRUE,"جدول 10"}</definedName>
    <definedName name="صرف" localSheetId="39" hidden="1">{#N/A,#N/A,TRUE,"جدول 10";#N/A,#N/A,TRUE,"جدول 10";#N/A,#N/A,TRUE,"جدول 10"}</definedName>
    <definedName name="صرف" localSheetId="29" hidden="1">{#N/A,#N/A,TRUE,"جدول 10";#N/A,#N/A,TRUE,"جدول 10";#N/A,#N/A,TRUE,"جدول 10"}</definedName>
    <definedName name="صرف" localSheetId="16" hidden="1">{#N/A,#N/A,TRUE,"جدول 10";#N/A,#N/A,TRUE,"جدول 10";#N/A,#N/A,TRUE,"جدول 10"}</definedName>
    <definedName name="صرف" localSheetId="18" hidden="1">{#N/A,#N/A,TRUE,"جدول 10";#N/A,#N/A,TRUE,"جدول 10";#N/A,#N/A,TRUE,"جدول 10"}</definedName>
    <definedName name="صرف" localSheetId="19" hidden="1">{#N/A,#N/A,TRUE,"جدول 10";#N/A,#N/A,TRUE,"جدول 10";#N/A,#N/A,TRUE,"جدول 10"}</definedName>
    <definedName name="صرف" localSheetId="30" hidden="1">{#N/A,#N/A,TRUE,"جدول 10";#N/A,#N/A,TRUE,"جدول 10";#N/A,#N/A,TRUE,"جدول 10"}</definedName>
    <definedName name="صرف" localSheetId="38" hidden="1">{#N/A,#N/A,TRUE,"جدول 10";#N/A,#N/A,TRUE,"جدول 10";#N/A,#N/A,TRUE,"جدول 10"}</definedName>
    <definedName name="صرف" localSheetId="49" hidden="1">{#N/A,#N/A,TRUE,"جدول 10";#N/A,#N/A,TRUE,"جدول 10";#N/A,#N/A,TRUE,"جدول 10"}</definedName>
    <definedName name="صرف" localSheetId="10" hidden="1">{#N/A,#N/A,TRUE,"جدول 10";#N/A,#N/A,TRUE,"جدول 10";#N/A,#N/A,TRUE,"جدول 10"}</definedName>
    <definedName name="صرف" localSheetId="11" hidden="1">{#N/A,#N/A,TRUE,"جدول 10";#N/A,#N/A,TRUE,"جدول 10";#N/A,#N/A,TRUE,"جدول 10"}</definedName>
    <definedName name="صرف" localSheetId="12" hidden="1">{#N/A,#N/A,TRUE,"جدول 10";#N/A,#N/A,TRUE,"جدول 10";#N/A,#N/A,TRUE,"جدول 10"}</definedName>
    <definedName name="صرف" localSheetId="0" hidden="1">{#N/A,#N/A,TRUE,"جدول 10";#N/A,#N/A,TRUE,"جدول 10";#N/A,#N/A,TRUE,"جدول 10"}</definedName>
    <definedName name="صرف2" localSheetId="1" hidden="1">{#N/A,#N/A,TRUE,"جدول 10";#N/A,#N/A,TRUE,"جدول 10";#N/A,#N/A,TRUE,"جدول 10"}</definedName>
    <definedName name="صرف2" localSheetId="50" hidden="1">{#N/A,#N/A,TRUE,"جدول 10";#N/A,#N/A,TRUE,"جدول 10";#N/A,#N/A,TRUE,"جدول 10"}</definedName>
    <definedName name="صرف2" localSheetId="3" hidden="1">{#N/A,#N/A,TRUE,"جدول 10";#N/A,#N/A,TRUE,"جدول 10";#N/A,#N/A,TRUE,"جدول 10"}</definedName>
    <definedName name="صرف2" localSheetId="26" hidden="1">{#N/A,#N/A,TRUE,"جدول 10";#N/A,#N/A,TRUE,"جدول 10";#N/A,#N/A,TRUE,"جدول 10"}</definedName>
    <definedName name="صرف2" localSheetId="22" hidden="1">{#N/A,#N/A,TRUE,"جدول 10";#N/A,#N/A,TRUE,"جدول 10";#N/A,#N/A,TRUE,"جدول 10"}</definedName>
    <definedName name="صرف2" localSheetId="39" hidden="1">{#N/A,#N/A,TRUE,"جدول 10";#N/A,#N/A,TRUE,"جدول 10";#N/A,#N/A,TRUE,"جدول 10"}</definedName>
    <definedName name="صرف2" localSheetId="29" hidden="1">{#N/A,#N/A,TRUE,"جدول 10";#N/A,#N/A,TRUE,"جدول 10";#N/A,#N/A,TRUE,"جدول 10"}</definedName>
    <definedName name="صرف2" localSheetId="16" hidden="1">{#N/A,#N/A,TRUE,"جدول 10";#N/A,#N/A,TRUE,"جدول 10";#N/A,#N/A,TRUE,"جدول 10"}</definedName>
    <definedName name="صرف2" localSheetId="18" hidden="1">{#N/A,#N/A,TRUE,"جدول 10";#N/A,#N/A,TRUE,"جدول 10";#N/A,#N/A,TRUE,"جدول 10"}</definedName>
    <definedName name="صرف2" localSheetId="19" hidden="1">{#N/A,#N/A,TRUE,"جدول 10";#N/A,#N/A,TRUE,"جدول 10";#N/A,#N/A,TRUE,"جدول 10"}</definedName>
    <definedName name="صرف2" localSheetId="30" hidden="1">{#N/A,#N/A,TRUE,"جدول 10";#N/A,#N/A,TRUE,"جدول 10";#N/A,#N/A,TRUE,"جدول 10"}</definedName>
    <definedName name="صرف2" localSheetId="38" hidden="1">{#N/A,#N/A,TRUE,"جدول 10";#N/A,#N/A,TRUE,"جدول 10";#N/A,#N/A,TRUE,"جدول 10"}</definedName>
    <definedName name="صرف2" localSheetId="49" hidden="1">{#N/A,#N/A,TRUE,"جدول 10";#N/A,#N/A,TRUE,"جدول 10";#N/A,#N/A,TRUE,"جدول 10"}</definedName>
    <definedName name="صرف2" localSheetId="10" hidden="1">{#N/A,#N/A,TRUE,"جدول 10";#N/A,#N/A,TRUE,"جدول 10";#N/A,#N/A,TRUE,"جدول 10"}</definedName>
    <definedName name="صرف2" localSheetId="11" hidden="1">{#N/A,#N/A,TRUE,"جدول 10";#N/A,#N/A,TRUE,"جدول 10";#N/A,#N/A,TRUE,"جدول 10"}</definedName>
    <definedName name="صرف2" localSheetId="12" hidden="1">{#N/A,#N/A,TRUE,"جدول 10";#N/A,#N/A,TRUE,"جدول 10";#N/A,#N/A,TRUE,"جدول 10"}</definedName>
    <definedName name="صرف2" localSheetId="0" hidden="1">{#N/A,#N/A,TRUE,"جدول 10";#N/A,#N/A,TRUE,"جدول 10";#N/A,#N/A,TRUE,"جدول 10"}</definedName>
    <definedName name="فوائد" localSheetId="1" hidden="1">{#N/A,#N/A,TRUE,"جدول 10";#N/A,#N/A,TRUE,"جدول 10";#N/A,#N/A,TRUE,"جدول 10"}</definedName>
    <definedName name="فوائد" localSheetId="50" hidden="1">{#N/A,#N/A,TRUE,"جدول 10";#N/A,#N/A,TRUE,"جدول 10";#N/A,#N/A,TRUE,"جدول 10"}</definedName>
    <definedName name="فوائد" localSheetId="3" hidden="1">{#N/A,#N/A,TRUE,"جدول 10";#N/A,#N/A,TRUE,"جدول 10";#N/A,#N/A,TRUE,"جدول 10"}</definedName>
    <definedName name="فوائد" localSheetId="26" hidden="1">{#N/A,#N/A,TRUE,"جدول 10";#N/A,#N/A,TRUE,"جدول 10";#N/A,#N/A,TRUE,"جدول 10"}</definedName>
    <definedName name="فوائد" localSheetId="22" hidden="1">{#N/A,#N/A,TRUE,"جدول 10";#N/A,#N/A,TRUE,"جدول 10";#N/A,#N/A,TRUE,"جدول 10"}</definedName>
    <definedName name="فوائد" localSheetId="39" hidden="1">{#N/A,#N/A,TRUE,"جدول 10";#N/A,#N/A,TRUE,"جدول 10";#N/A,#N/A,TRUE,"جدول 10"}</definedName>
    <definedName name="فوائد" localSheetId="29" hidden="1">{#N/A,#N/A,TRUE,"جدول 10";#N/A,#N/A,TRUE,"جدول 10";#N/A,#N/A,TRUE,"جدول 10"}</definedName>
    <definedName name="فوائد" localSheetId="16" hidden="1">{#N/A,#N/A,TRUE,"جدول 10";#N/A,#N/A,TRUE,"جدول 10";#N/A,#N/A,TRUE,"جدول 10"}</definedName>
    <definedName name="فوائد" localSheetId="18" hidden="1">{#N/A,#N/A,TRUE,"جدول 10";#N/A,#N/A,TRUE,"جدول 10";#N/A,#N/A,TRUE,"جدول 10"}</definedName>
    <definedName name="فوائد" localSheetId="19" hidden="1">{#N/A,#N/A,TRUE,"جدول 10";#N/A,#N/A,TRUE,"جدول 10";#N/A,#N/A,TRUE,"جدول 10"}</definedName>
    <definedName name="فوائد" localSheetId="30" hidden="1">{#N/A,#N/A,TRUE,"جدول 10";#N/A,#N/A,TRUE,"جدول 10";#N/A,#N/A,TRUE,"جدول 10"}</definedName>
    <definedName name="فوائد" localSheetId="38" hidden="1">{#N/A,#N/A,TRUE,"جدول 10";#N/A,#N/A,TRUE,"جدول 10";#N/A,#N/A,TRUE,"جدول 10"}</definedName>
    <definedName name="فوائد" localSheetId="49" hidden="1">{#N/A,#N/A,TRUE,"جدول 10";#N/A,#N/A,TRUE,"جدول 10";#N/A,#N/A,TRUE,"جدول 10"}</definedName>
    <definedName name="فوائد" localSheetId="10" hidden="1">{#N/A,#N/A,TRUE,"جدول 10";#N/A,#N/A,TRUE,"جدول 10";#N/A,#N/A,TRUE,"جدول 10"}</definedName>
    <definedName name="فوائد" localSheetId="11" hidden="1">{#N/A,#N/A,TRUE,"جدول 10";#N/A,#N/A,TRUE,"جدول 10";#N/A,#N/A,TRUE,"جدول 10"}</definedName>
    <definedName name="فوائد" localSheetId="12" hidden="1">{#N/A,#N/A,TRUE,"جدول 10";#N/A,#N/A,TRUE,"جدول 10";#N/A,#N/A,TRUE,"جدول 10"}</definedName>
    <definedName name="فوائد" localSheetId="0" hidden="1">{#N/A,#N/A,TRUE,"جدول 10";#N/A,#N/A,TRUE,"جدول 10";#N/A,#N/A,TRUE,"جدول 10"}</definedName>
    <definedName name="مصارف" localSheetId="1" hidden="1">{#N/A,#N/A,TRUE,"جدول 10";#N/A,#N/A,TRUE,"جدول 10";#N/A,#N/A,TRUE,"جدول 10"}</definedName>
    <definedName name="مصارف" localSheetId="50" hidden="1">{#N/A,#N/A,TRUE,"جدول 10";#N/A,#N/A,TRUE,"جدول 10";#N/A,#N/A,TRUE,"جدول 10"}</definedName>
    <definedName name="مصارف" localSheetId="3" hidden="1">{#N/A,#N/A,TRUE,"جدول 10";#N/A,#N/A,TRUE,"جدول 10";#N/A,#N/A,TRUE,"جدول 10"}</definedName>
    <definedName name="مصارف" localSheetId="26" hidden="1">{#N/A,#N/A,TRUE,"جدول 10";#N/A,#N/A,TRUE,"جدول 10";#N/A,#N/A,TRUE,"جدول 10"}</definedName>
    <definedName name="مصارف" localSheetId="22" hidden="1">{#N/A,#N/A,TRUE,"جدول 10";#N/A,#N/A,TRUE,"جدول 10";#N/A,#N/A,TRUE,"جدول 10"}</definedName>
    <definedName name="مصارف" localSheetId="39" hidden="1">{#N/A,#N/A,TRUE,"جدول 10";#N/A,#N/A,TRUE,"جدول 10";#N/A,#N/A,TRUE,"جدول 10"}</definedName>
    <definedName name="مصارف" localSheetId="29" hidden="1">{#N/A,#N/A,TRUE,"جدول 10";#N/A,#N/A,TRUE,"جدول 10";#N/A,#N/A,TRUE,"جدول 10"}</definedName>
    <definedName name="مصارف" localSheetId="16" hidden="1">{#N/A,#N/A,TRUE,"جدول 10";#N/A,#N/A,TRUE,"جدول 10";#N/A,#N/A,TRUE,"جدول 10"}</definedName>
    <definedName name="مصارف" localSheetId="18" hidden="1">{#N/A,#N/A,TRUE,"جدول 10";#N/A,#N/A,TRUE,"جدول 10";#N/A,#N/A,TRUE,"جدول 10"}</definedName>
    <definedName name="مصارف" localSheetId="19" hidden="1">{#N/A,#N/A,TRUE,"جدول 10";#N/A,#N/A,TRUE,"جدول 10";#N/A,#N/A,TRUE,"جدول 10"}</definedName>
    <definedName name="مصارف" localSheetId="30" hidden="1">{#N/A,#N/A,TRUE,"جدول 10";#N/A,#N/A,TRUE,"جدول 10";#N/A,#N/A,TRUE,"جدول 10"}</definedName>
    <definedName name="مصارف" localSheetId="38" hidden="1">{#N/A,#N/A,TRUE,"جدول 10";#N/A,#N/A,TRUE,"جدول 10";#N/A,#N/A,TRUE,"جدول 10"}</definedName>
    <definedName name="مصارف" localSheetId="49" hidden="1">{#N/A,#N/A,TRUE,"جدول 10";#N/A,#N/A,TRUE,"جدول 10";#N/A,#N/A,TRUE,"جدول 10"}</definedName>
    <definedName name="مصارف" localSheetId="10" hidden="1">{#N/A,#N/A,TRUE,"جدول 10";#N/A,#N/A,TRUE,"جدول 10";#N/A,#N/A,TRUE,"جدول 10"}</definedName>
    <definedName name="مصارف" localSheetId="11" hidden="1">{#N/A,#N/A,TRUE,"جدول 10";#N/A,#N/A,TRUE,"جدول 10";#N/A,#N/A,TRUE,"جدول 10"}</definedName>
    <definedName name="مصارف" localSheetId="12" hidden="1">{#N/A,#N/A,TRUE,"جدول 10";#N/A,#N/A,TRUE,"جدول 10";#N/A,#N/A,TRUE,"جدول 10"}</definedName>
    <definedName name="مصارف" localSheetId="0" hidden="1">{#N/A,#N/A,TRUE,"جدول 10";#N/A,#N/A,TRUE,"جدول 10";#N/A,#N/A,TRUE,"جدول 10"}</definedName>
  </definedNames>
  <calcPr calcId="144525"/>
  <fileRecoveryPr autoRecover="0"/>
</workbook>
</file>

<file path=xl/calcChain.xml><?xml version="1.0" encoding="utf-8"?>
<calcChain xmlns="http://schemas.openxmlformats.org/spreadsheetml/2006/main">
  <c r="S62" i="118" l="1"/>
  <c r="M68" i="118"/>
  <c r="V62" i="118"/>
  <c r="T62" i="118"/>
  <c r="R62" i="118"/>
  <c r="Q62" i="118"/>
  <c r="P62" i="118"/>
  <c r="O62" i="118"/>
  <c r="N62" i="118"/>
  <c r="L62" i="118"/>
  <c r="K62" i="118"/>
  <c r="J62" i="118"/>
  <c r="I62" i="118"/>
  <c r="H62" i="118"/>
  <c r="G62" i="118"/>
  <c r="F62" i="118"/>
  <c r="E62" i="118"/>
  <c r="D62" i="118"/>
  <c r="C62" i="118"/>
  <c r="V60" i="118"/>
  <c r="T60" i="118"/>
  <c r="R60" i="118"/>
  <c r="Q60" i="118"/>
  <c r="P60" i="118"/>
  <c r="O60" i="118"/>
  <c r="N60" i="118"/>
  <c r="L60" i="118"/>
  <c r="K60" i="118"/>
  <c r="J60" i="118"/>
  <c r="I60" i="118"/>
  <c r="D60" i="118"/>
  <c r="V54" i="118"/>
  <c r="U54" i="118"/>
  <c r="T54" i="118"/>
  <c r="S54" i="118"/>
  <c r="R54" i="118"/>
  <c r="Q54" i="118"/>
  <c r="P54" i="118"/>
  <c r="O54" i="118"/>
  <c r="L54" i="118"/>
  <c r="K54" i="118"/>
  <c r="J54" i="118"/>
  <c r="I54" i="118"/>
  <c r="V52" i="118"/>
  <c r="U52" i="118"/>
  <c r="T52" i="118"/>
  <c r="S52" i="118"/>
  <c r="R52" i="118"/>
  <c r="Q52" i="118"/>
  <c r="P52" i="118"/>
  <c r="O52" i="118"/>
  <c r="L52" i="118"/>
  <c r="K52" i="118"/>
  <c r="J52" i="118"/>
  <c r="I52" i="118"/>
  <c r="V41" i="118"/>
  <c r="U41" i="118"/>
  <c r="T41" i="118"/>
  <c r="S41" i="118"/>
  <c r="R41" i="118"/>
  <c r="Q41" i="118"/>
  <c r="P41" i="118"/>
  <c r="O41" i="118"/>
  <c r="L41" i="118"/>
  <c r="K41" i="118"/>
  <c r="J41" i="118"/>
  <c r="I41" i="118"/>
  <c r="V36" i="118"/>
  <c r="U36" i="118"/>
  <c r="T36" i="118"/>
  <c r="S36" i="118"/>
  <c r="R36" i="118"/>
  <c r="Q36" i="118"/>
  <c r="P36" i="118"/>
  <c r="O36" i="118"/>
  <c r="L36" i="118"/>
  <c r="K36" i="118"/>
  <c r="J36" i="118"/>
  <c r="I36" i="118"/>
  <c r="V35" i="118"/>
  <c r="U35" i="118"/>
  <c r="T35" i="118"/>
  <c r="S35" i="118"/>
  <c r="R35" i="118"/>
  <c r="Q35" i="118"/>
  <c r="P35" i="118"/>
  <c r="O35" i="118"/>
  <c r="L35" i="118"/>
  <c r="K35" i="118"/>
  <c r="J35" i="118"/>
  <c r="I35" i="118"/>
  <c r="V34" i="118"/>
  <c r="U34" i="118"/>
  <c r="T34" i="118"/>
  <c r="S34" i="118"/>
  <c r="R34" i="118"/>
  <c r="Q34" i="118"/>
  <c r="P34" i="118"/>
  <c r="O34" i="118"/>
  <c r="L34" i="118"/>
  <c r="K34" i="118"/>
  <c r="J34" i="118"/>
  <c r="I34" i="118"/>
  <c r="V33" i="118"/>
  <c r="U33" i="118"/>
  <c r="T33" i="118"/>
  <c r="T32" i="118" s="1"/>
  <c r="S33" i="118"/>
  <c r="R33" i="118"/>
  <c r="Q33" i="118"/>
  <c r="P33" i="118"/>
  <c r="P32" i="118" s="1"/>
  <c r="O33" i="118"/>
  <c r="L33" i="118"/>
  <c r="L32" i="118" s="1"/>
  <c r="K33" i="118"/>
  <c r="J33" i="118"/>
  <c r="I33" i="118"/>
  <c r="V30" i="118"/>
  <c r="U30" i="118"/>
  <c r="T30" i="118"/>
  <c r="S30" i="118"/>
  <c r="R30" i="118"/>
  <c r="Q30" i="118"/>
  <c r="P30" i="118"/>
  <c r="O30" i="118"/>
  <c r="L30" i="118"/>
  <c r="K30" i="118"/>
  <c r="J30" i="118"/>
  <c r="I30" i="118"/>
  <c r="V29" i="118"/>
  <c r="V28" i="118" s="1"/>
  <c r="U29" i="118"/>
  <c r="T29" i="118"/>
  <c r="T28" i="118" s="1"/>
  <c r="S29" i="118"/>
  <c r="R29" i="118"/>
  <c r="R28" i="118" s="1"/>
  <c r="Q29" i="118"/>
  <c r="Q28" i="118" s="1"/>
  <c r="P29" i="118"/>
  <c r="P28" i="118" s="1"/>
  <c r="O29" i="118"/>
  <c r="L29" i="118"/>
  <c r="L28" i="118" s="1"/>
  <c r="K29" i="118"/>
  <c r="K28" i="118" s="1"/>
  <c r="J29" i="118"/>
  <c r="J28" i="118" s="1"/>
  <c r="I29" i="118"/>
  <c r="I28" i="118" s="1"/>
  <c r="V24" i="118"/>
  <c r="U24" i="118"/>
  <c r="T24" i="118"/>
  <c r="S24" i="118"/>
  <c r="R24" i="118"/>
  <c r="Q24" i="118"/>
  <c r="P24" i="118"/>
  <c r="O24" i="118"/>
  <c r="L24" i="118"/>
  <c r="K24" i="118"/>
  <c r="J24" i="118"/>
  <c r="I24" i="118"/>
  <c r="V23" i="118"/>
  <c r="U23" i="118"/>
  <c r="T23" i="118"/>
  <c r="S23" i="118"/>
  <c r="R23" i="118"/>
  <c r="Q23" i="118"/>
  <c r="P23" i="118"/>
  <c r="O23" i="118"/>
  <c r="L23" i="118"/>
  <c r="K23" i="118"/>
  <c r="J23" i="118"/>
  <c r="I23" i="118"/>
  <c r="V22" i="118"/>
  <c r="U22" i="118"/>
  <c r="T22" i="118"/>
  <c r="S22" i="118"/>
  <c r="R22" i="118"/>
  <c r="Q22" i="118"/>
  <c r="P22" i="118"/>
  <c r="O22" i="118"/>
  <c r="L22" i="118"/>
  <c r="K22" i="118"/>
  <c r="J22" i="118"/>
  <c r="I22" i="118"/>
  <c r="V21" i="118"/>
  <c r="U21" i="118"/>
  <c r="T21" i="118"/>
  <c r="S21" i="118"/>
  <c r="R21" i="118"/>
  <c r="Q21" i="118"/>
  <c r="P21" i="118"/>
  <c r="O21" i="118"/>
  <c r="L21" i="118"/>
  <c r="K21" i="118"/>
  <c r="J21" i="118"/>
  <c r="I21" i="118"/>
  <c r="V20" i="118"/>
  <c r="U20" i="118"/>
  <c r="U19" i="118" s="1"/>
  <c r="T20" i="118"/>
  <c r="S20" i="118"/>
  <c r="R20" i="118"/>
  <c r="Q20" i="118"/>
  <c r="Q19" i="118" s="1"/>
  <c r="P20" i="118"/>
  <c r="P19" i="118" s="1"/>
  <c r="O20" i="118"/>
  <c r="O19" i="118" s="1"/>
  <c r="L20" i="118"/>
  <c r="K20" i="118"/>
  <c r="K19" i="118" s="1"/>
  <c r="J20" i="118"/>
  <c r="J19" i="118" s="1"/>
  <c r="I20" i="118"/>
  <c r="V19" i="118"/>
  <c r="V17" i="118"/>
  <c r="U17" i="118"/>
  <c r="T17" i="118"/>
  <c r="S17" i="118"/>
  <c r="R17" i="118"/>
  <c r="Q17" i="118"/>
  <c r="P17" i="118"/>
  <c r="O17" i="118"/>
  <c r="L17" i="118"/>
  <c r="K17" i="118"/>
  <c r="J17" i="118"/>
  <c r="I17" i="118"/>
  <c r="V16" i="118"/>
  <c r="U16" i="118"/>
  <c r="U15" i="118" s="1"/>
  <c r="T16" i="118"/>
  <c r="T15" i="118" s="1"/>
  <c r="S16" i="118"/>
  <c r="S15" i="118" s="1"/>
  <c r="R16" i="118"/>
  <c r="Q16" i="118"/>
  <c r="Q15" i="118" s="1"/>
  <c r="P16" i="118"/>
  <c r="P15" i="118" s="1"/>
  <c r="O16" i="118"/>
  <c r="O15" i="118" s="1"/>
  <c r="L16" i="118"/>
  <c r="L15" i="118" s="1"/>
  <c r="K16" i="118"/>
  <c r="K15" i="118" s="1"/>
  <c r="K26" i="118" s="1"/>
  <c r="J16" i="118"/>
  <c r="J15" i="118" s="1"/>
  <c r="I16" i="118"/>
  <c r="M89" i="117"/>
  <c r="C89" i="117"/>
  <c r="M88" i="117"/>
  <c r="C88" i="117"/>
  <c r="M87" i="117"/>
  <c r="C87" i="117"/>
  <c r="V57" i="117"/>
  <c r="U57" i="117"/>
  <c r="T57" i="117"/>
  <c r="S57" i="117"/>
  <c r="R57" i="117"/>
  <c r="Q57" i="117"/>
  <c r="P57" i="117"/>
  <c r="L57" i="117"/>
  <c r="K57" i="117"/>
  <c r="J57" i="117"/>
  <c r="V56" i="117"/>
  <c r="U56" i="117"/>
  <c r="T56" i="117"/>
  <c r="S56" i="117"/>
  <c r="R56" i="117"/>
  <c r="Q56" i="117"/>
  <c r="P56" i="117"/>
  <c r="L56" i="117"/>
  <c r="K56" i="117"/>
  <c r="J56" i="117"/>
  <c r="V55" i="117"/>
  <c r="U55" i="117"/>
  <c r="T55" i="117"/>
  <c r="S55" i="117"/>
  <c r="R55" i="117"/>
  <c r="Q55" i="117"/>
  <c r="P55" i="117"/>
  <c r="L55" i="117"/>
  <c r="K55" i="117"/>
  <c r="J55" i="117"/>
  <c r="V54" i="117"/>
  <c r="U54" i="117"/>
  <c r="T54" i="117"/>
  <c r="S54" i="117"/>
  <c r="R54" i="117"/>
  <c r="Q54" i="117"/>
  <c r="P54" i="117"/>
  <c r="L54" i="117"/>
  <c r="K54" i="117"/>
  <c r="J54" i="117"/>
  <c r="V53" i="117"/>
  <c r="U53" i="117"/>
  <c r="T53" i="117"/>
  <c r="S53" i="117"/>
  <c r="R53" i="117"/>
  <c r="Q53" i="117"/>
  <c r="P53" i="117"/>
  <c r="L53" i="117"/>
  <c r="K53" i="117"/>
  <c r="J53" i="117"/>
  <c r="V52" i="117"/>
  <c r="U52" i="117"/>
  <c r="T52" i="117"/>
  <c r="S52" i="117"/>
  <c r="R52" i="117"/>
  <c r="Q52" i="117"/>
  <c r="P52" i="117"/>
  <c r="L52" i="117"/>
  <c r="K52" i="117"/>
  <c r="J52" i="117"/>
  <c r="V51" i="117"/>
  <c r="U51" i="117"/>
  <c r="T51" i="117"/>
  <c r="S51" i="117"/>
  <c r="R51" i="117"/>
  <c r="Q51" i="117"/>
  <c r="P51" i="117"/>
  <c r="L51" i="117"/>
  <c r="K51" i="117"/>
  <c r="J51" i="117"/>
  <c r="V50" i="117"/>
  <c r="U50" i="117"/>
  <c r="T50" i="117"/>
  <c r="S50" i="117"/>
  <c r="R50" i="117"/>
  <c r="Q50" i="117"/>
  <c r="P50" i="117"/>
  <c r="L50" i="117"/>
  <c r="K50" i="117"/>
  <c r="J50" i="117"/>
  <c r="V48" i="117"/>
  <c r="U48" i="117"/>
  <c r="T48" i="117"/>
  <c r="S48" i="117"/>
  <c r="R48" i="117"/>
  <c r="Q48" i="117"/>
  <c r="P48" i="117"/>
  <c r="L48" i="117"/>
  <c r="K48" i="117"/>
  <c r="J48" i="117"/>
  <c r="V46" i="117"/>
  <c r="U46" i="117"/>
  <c r="T46" i="117"/>
  <c r="S46" i="117"/>
  <c r="R46" i="117"/>
  <c r="Q46" i="117"/>
  <c r="P46" i="117"/>
  <c r="L46" i="117"/>
  <c r="K46" i="117"/>
  <c r="J46" i="117"/>
  <c r="V45" i="117"/>
  <c r="U45" i="117"/>
  <c r="T45" i="117"/>
  <c r="S45" i="117"/>
  <c r="R45" i="117"/>
  <c r="Q45" i="117"/>
  <c r="P45" i="117"/>
  <c r="L45" i="117"/>
  <c r="K45" i="117"/>
  <c r="J45" i="117"/>
  <c r="V44" i="117"/>
  <c r="U44" i="117"/>
  <c r="T44" i="117"/>
  <c r="S44" i="117"/>
  <c r="R44" i="117"/>
  <c r="Q44" i="117"/>
  <c r="P44" i="117"/>
  <c r="L44" i="117"/>
  <c r="K44" i="117"/>
  <c r="J44" i="117"/>
  <c r="V43" i="117"/>
  <c r="U43" i="117"/>
  <c r="T43" i="117"/>
  <c r="S43" i="117"/>
  <c r="R43" i="117"/>
  <c r="Q43" i="117"/>
  <c r="P43" i="117"/>
  <c r="L43" i="117"/>
  <c r="K43" i="117"/>
  <c r="J43" i="117"/>
  <c r="V42" i="117"/>
  <c r="U42" i="117"/>
  <c r="T42" i="117"/>
  <c r="S42" i="117"/>
  <c r="R42" i="117"/>
  <c r="Q42" i="117"/>
  <c r="P42" i="117"/>
  <c r="L42" i="117"/>
  <c r="K42" i="117"/>
  <c r="J42" i="117"/>
  <c r="V41" i="117"/>
  <c r="U41" i="117"/>
  <c r="T41" i="117"/>
  <c r="S41" i="117"/>
  <c r="R41" i="117"/>
  <c r="Q41" i="117"/>
  <c r="P41" i="117"/>
  <c r="L41" i="117"/>
  <c r="K41" i="117"/>
  <c r="J41" i="117"/>
  <c r="V40" i="117"/>
  <c r="U40" i="117"/>
  <c r="T40" i="117"/>
  <c r="S40" i="117"/>
  <c r="R40" i="117"/>
  <c r="Q40" i="117"/>
  <c r="P40" i="117"/>
  <c r="L40" i="117"/>
  <c r="K40" i="117"/>
  <c r="J40" i="117"/>
  <c r="V39" i="117"/>
  <c r="U39" i="117"/>
  <c r="T39" i="117"/>
  <c r="S39" i="117"/>
  <c r="R39" i="117"/>
  <c r="Q39" i="117"/>
  <c r="P39" i="117"/>
  <c r="L39" i="117"/>
  <c r="K39" i="117"/>
  <c r="J39" i="117"/>
  <c r="V34" i="117"/>
  <c r="V81" i="117" s="1"/>
  <c r="U34" i="117"/>
  <c r="U81" i="117" s="1"/>
  <c r="T34" i="117"/>
  <c r="T81" i="117" s="1"/>
  <c r="S34" i="117"/>
  <c r="S81" i="117" s="1"/>
  <c r="R34" i="117"/>
  <c r="R81" i="117" s="1"/>
  <c r="Q34" i="117"/>
  <c r="Q81" i="117" s="1"/>
  <c r="P34" i="117"/>
  <c r="P81" i="117" s="1"/>
  <c r="L34" i="117"/>
  <c r="L81" i="117" s="1"/>
  <c r="K34" i="117"/>
  <c r="K81" i="117" s="1"/>
  <c r="J34" i="117"/>
  <c r="J81" i="117" s="1"/>
  <c r="V33" i="117"/>
  <c r="V80" i="117" s="1"/>
  <c r="U33" i="117"/>
  <c r="U80" i="117" s="1"/>
  <c r="T33" i="117"/>
  <c r="T80" i="117" s="1"/>
  <c r="S33" i="117"/>
  <c r="S80" i="117" s="1"/>
  <c r="R33" i="117"/>
  <c r="R80" i="117" s="1"/>
  <c r="Q33" i="117"/>
  <c r="Q80" i="117" s="1"/>
  <c r="P33" i="117"/>
  <c r="P80" i="117" s="1"/>
  <c r="L33" i="117"/>
  <c r="L80" i="117" s="1"/>
  <c r="K33" i="117"/>
  <c r="K80" i="117" s="1"/>
  <c r="J33" i="117"/>
  <c r="J80" i="117" s="1"/>
  <c r="V32" i="117"/>
  <c r="V79" i="117" s="1"/>
  <c r="U32" i="117"/>
  <c r="U79" i="117" s="1"/>
  <c r="T32" i="117"/>
  <c r="T79" i="117" s="1"/>
  <c r="S32" i="117"/>
  <c r="S79" i="117" s="1"/>
  <c r="R32" i="117"/>
  <c r="R79" i="117" s="1"/>
  <c r="Q32" i="117"/>
  <c r="Q79" i="117" s="1"/>
  <c r="P32" i="117"/>
  <c r="P79" i="117" s="1"/>
  <c r="L32" i="117"/>
  <c r="L79" i="117" s="1"/>
  <c r="K32" i="117"/>
  <c r="K79" i="117" s="1"/>
  <c r="J32" i="117"/>
  <c r="J79" i="117" s="1"/>
  <c r="V31" i="117"/>
  <c r="V78" i="117" s="1"/>
  <c r="U31" i="117"/>
  <c r="U78" i="117" s="1"/>
  <c r="T31" i="117"/>
  <c r="T78" i="117" s="1"/>
  <c r="S31" i="117"/>
  <c r="S78" i="117" s="1"/>
  <c r="R31" i="117"/>
  <c r="Q31" i="117"/>
  <c r="Q78" i="117" s="1"/>
  <c r="P31" i="117"/>
  <c r="P78" i="117" s="1"/>
  <c r="L31" i="117"/>
  <c r="L78" i="117" s="1"/>
  <c r="K31" i="117"/>
  <c r="K78" i="117" s="1"/>
  <c r="J31" i="117"/>
  <c r="J78" i="117" s="1"/>
  <c r="P30" i="117"/>
  <c r="V29" i="117"/>
  <c r="V76" i="117" s="1"/>
  <c r="U29" i="117"/>
  <c r="U76" i="117" s="1"/>
  <c r="T29" i="117"/>
  <c r="T76" i="117" s="1"/>
  <c r="S29" i="117"/>
  <c r="S76" i="117" s="1"/>
  <c r="R29" i="117"/>
  <c r="R76" i="117" s="1"/>
  <c r="Q29" i="117"/>
  <c r="Q76" i="117" s="1"/>
  <c r="P29" i="117"/>
  <c r="P76" i="117" s="1"/>
  <c r="L29" i="117"/>
  <c r="L76" i="117" s="1"/>
  <c r="K29" i="117"/>
  <c r="K76" i="117" s="1"/>
  <c r="J29" i="117"/>
  <c r="J76" i="117" s="1"/>
  <c r="V28" i="117"/>
  <c r="V75" i="117" s="1"/>
  <c r="U28" i="117"/>
  <c r="U75" i="117" s="1"/>
  <c r="U74" i="117" s="1"/>
  <c r="T28" i="117"/>
  <c r="S28" i="117"/>
  <c r="S75" i="117" s="1"/>
  <c r="R28" i="117"/>
  <c r="R75" i="117" s="1"/>
  <c r="Q28" i="117"/>
  <c r="Q75" i="117" s="1"/>
  <c r="Q74" i="117" s="1"/>
  <c r="P28" i="117"/>
  <c r="P75" i="117" s="1"/>
  <c r="L28" i="117"/>
  <c r="L75" i="117" s="1"/>
  <c r="K28" i="117"/>
  <c r="K75" i="117" s="1"/>
  <c r="J28" i="117"/>
  <c r="J75" i="117" s="1"/>
  <c r="V23" i="117"/>
  <c r="V70" i="117" s="1"/>
  <c r="U23" i="117"/>
  <c r="U70" i="117" s="1"/>
  <c r="T23" i="117"/>
  <c r="T70" i="117" s="1"/>
  <c r="S23" i="117"/>
  <c r="S70" i="117" s="1"/>
  <c r="R23" i="117"/>
  <c r="R70" i="117" s="1"/>
  <c r="Q23" i="117"/>
  <c r="Q70" i="117" s="1"/>
  <c r="P23" i="117"/>
  <c r="P70" i="117" s="1"/>
  <c r="L23" i="117"/>
  <c r="L70" i="117" s="1"/>
  <c r="K23" i="117"/>
  <c r="K70" i="117" s="1"/>
  <c r="J23" i="117"/>
  <c r="J70" i="117" s="1"/>
  <c r="V22" i="117"/>
  <c r="V69" i="117" s="1"/>
  <c r="U22" i="117"/>
  <c r="U69" i="117" s="1"/>
  <c r="T22" i="117"/>
  <c r="T69" i="117" s="1"/>
  <c r="S22" i="117"/>
  <c r="S69" i="117" s="1"/>
  <c r="R22" i="117"/>
  <c r="R69" i="117" s="1"/>
  <c r="Q22" i="117"/>
  <c r="Q69" i="117" s="1"/>
  <c r="P22" i="117"/>
  <c r="P69" i="117" s="1"/>
  <c r="L22" i="117"/>
  <c r="L69" i="117" s="1"/>
  <c r="K22" i="117"/>
  <c r="K69" i="117" s="1"/>
  <c r="J22" i="117"/>
  <c r="J69" i="117" s="1"/>
  <c r="V21" i="117"/>
  <c r="V68" i="117" s="1"/>
  <c r="U21" i="117"/>
  <c r="U68" i="117" s="1"/>
  <c r="T21" i="117"/>
  <c r="T68" i="117" s="1"/>
  <c r="S21" i="117"/>
  <c r="S68" i="117" s="1"/>
  <c r="R21" i="117"/>
  <c r="R68" i="117" s="1"/>
  <c r="Q21" i="117"/>
  <c r="Q68" i="117" s="1"/>
  <c r="P21" i="117"/>
  <c r="P68" i="117" s="1"/>
  <c r="L21" i="117"/>
  <c r="L68" i="117" s="1"/>
  <c r="K21" i="117"/>
  <c r="K68" i="117" s="1"/>
  <c r="J21" i="117"/>
  <c r="J68" i="117" s="1"/>
  <c r="V20" i="117"/>
  <c r="V67" i="117" s="1"/>
  <c r="U20" i="117"/>
  <c r="U67" i="117" s="1"/>
  <c r="T20" i="117"/>
  <c r="T67" i="117" s="1"/>
  <c r="S20" i="117"/>
  <c r="S67" i="117" s="1"/>
  <c r="R20" i="117"/>
  <c r="R67" i="117" s="1"/>
  <c r="Q20" i="117"/>
  <c r="Q67" i="117" s="1"/>
  <c r="P20" i="117"/>
  <c r="P67" i="117" s="1"/>
  <c r="L20" i="117"/>
  <c r="L67" i="117" s="1"/>
  <c r="K20" i="117"/>
  <c r="K67" i="117" s="1"/>
  <c r="J20" i="117"/>
  <c r="J67" i="117" s="1"/>
  <c r="V19" i="117"/>
  <c r="U19" i="117"/>
  <c r="U66" i="117" s="1"/>
  <c r="T19" i="117"/>
  <c r="T66" i="117" s="1"/>
  <c r="S19" i="117"/>
  <c r="R19" i="117"/>
  <c r="Q19" i="117"/>
  <c r="Q66" i="117" s="1"/>
  <c r="P19" i="117"/>
  <c r="P66" i="117" s="1"/>
  <c r="L19" i="117"/>
  <c r="L66" i="117" s="1"/>
  <c r="K19" i="117"/>
  <c r="K66" i="117" s="1"/>
  <c r="J19" i="117"/>
  <c r="V17" i="117"/>
  <c r="V64" i="117" s="1"/>
  <c r="U17" i="117"/>
  <c r="U64" i="117" s="1"/>
  <c r="T17" i="117"/>
  <c r="T64" i="117" s="1"/>
  <c r="S17" i="117"/>
  <c r="R17" i="117"/>
  <c r="R64" i="117" s="1"/>
  <c r="Q17" i="117"/>
  <c r="Q64" i="117" s="1"/>
  <c r="P17" i="117"/>
  <c r="P64" i="117" s="1"/>
  <c r="L17" i="117"/>
  <c r="L64" i="117" s="1"/>
  <c r="K17" i="117"/>
  <c r="K64" i="117" s="1"/>
  <c r="J17" i="117"/>
  <c r="V16" i="117"/>
  <c r="V63" i="117" s="1"/>
  <c r="U16" i="117"/>
  <c r="T16" i="117"/>
  <c r="S16" i="117"/>
  <c r="S63" i="117" s="1"/>
  <c r="R16" i="117"/>
  <c r="R63" i="117" s="1"/>
  <c r="Q16" i="117"/>
  <c r="P16" i="117"/>
  <c r="L16" i="117"/>
  <c r="K16" i="117"/>
  <c r="J16" i="117"/>
  <c r="J63" i="117" s="1"/>
  <c r="U60" i="118" l="1"/>
  <c r="S60" i="118"/>
  <c r="U62" i="118"/>
  <c r="K77" i="117"/>
  <c r="R30" i="117"/>
  <c r="T30" i="117"/>
  <c r="J26" i="118"/>
  <c r="T18" i="117"/>
  <c r="Q30" i="117"/>
  <c r="S77" i="117"/>
  <c r="P74" i="117"/>
  <c r="T27" i="117"/>
  <c r="V15" i="117"/>
  <c r="K18" i="117"/>
  <c r="K30" i="117"/>
  <c r="Q18" i="117"/>
  <c r="J27" i="117"/>
  <c r="P26" i="118"/>
  <c r="R18" i="117"/>
  <c r="V77" i="117"/>
  <c r="V18" i="117"/>
  <c r="D39" i="117"/>
  <c r="H60" i="118"/>
  <c r="V27" i="117"/>
  <c r="O26" i="118"/>
  <c r="I19" i="118"/>
  <c r="S19" i="118"/>
  <c r="S26" i="118" s="1"/>
  <c r="O28" i="118"/>
  <c r="S28" i="118"/>
  <c r="K32" i="118"/>
  <c r="K68" i="118" s="1"/>
  <c r="T19" i="118"/>
  <c r="T26" i="118" s="1"/>
  <c r="R32" i="118"/>
  <c r="R62" i="117"/>
  <c r="L18" i="117"/>
  <c r="L65" i="117" s="1"/>
  <c r="U18" i="117"/>
  <c r="U65" i="117" s="1"/>
  <c r="R27" i="117"/>
  <c r="K74" i="117"/>
  <c r="L30" i="117"/>
  <c r="U30" i="117"/>
  <c r="U26" i="118"/>
  <c r="I32" i="118"/>
  <c r="R15" i="117"/>
  <c r="P18" i="117"/>
  <c r="S27" i="117"/>
  <c r="L74" i="117"/>
  <c r="J77" i="117"/>
  <c r="R19" i="118"/>
  <c r="J32" i="118"/>
  <c r="U28" i="118"/>
  <c r="V62" i="117"/>
  <c r="F50" i="117"/>
  <c r="G53" i="117"/>
  <c r="E39" i="117"/>
  <c r="E42" i="117"/>
  <c r="F39" i="117"/>
  <c r="F42" i="117"/>
  <c r="C60" i="118"/>
  <c r="G60" i="118"/>
  <c r="E60" i="118"/>
  <c r="F60" i="118"/>
  <c r="O50" i="117"/>
  <c r="N50" i="117"/>
  <c r="H39" i="117"/>
  <c r="I39" i="117"/>
  <c r="D40" i="117"/>
  <c r="D16" i="117"/>
  <c r="I40" i="117"/>
  <c r="I16" i="117"/>
  <c r="H40" i="117"/>
  <c r="H16" i="117"/>
  <c r="D41" i="117"/>
  <c r="D17" i="117"/>
  <c r="H41" i="117"/>
  <c r="H17" i="117"/>
  <c r="I41" i="117"/>
  <c r="I17" i="117"/>
  <c r="D42" i="117"/>
  <c r="I42" i="117"/>
  <c r="H42" i="117"/>
  <c r="D43" i="117"/>
  <c r="D19" i="117"/>
  <c r="H43" i="117"/>
  <c r="H19" i="117"/>
  <c r="I43" i="117"/>
  <c r="I19" i="117"/>
  <c r="D44" i="117"/>
  <c r="D20" i="117"/>
  <c r="I44" i="117"/>
  <c r="I20" i="117"/>
  <c r="H44" i="117"/>
  <c r="H20" i="117"/>
  <c r="D45" i="117"/>
  <c r="D21" i="117"/>
  <c r="H45" i="117"/>
  <c r="H21" i="117"/>
  <c r="I45" i="117"/>
  <c r="I21" i="117"/>
  <c r="D22" i="117"/>
  <c r="I22" i="117"/>
  <c r="H22" i="117"/>
  <c r="D23" i="117"/>
  <c r="H23" i="117"/>
  <c r="I23" i="117"/>
  <c r="F17" i="118"/>
  <c r="E51" i="117"/>
  <c r="E28" i="117"/>
  <c r="E40" i="117"/>
  <c r="E16" i="117"/>
  <c r="E41" i="117"/>
  <c r="E17" i="117"/>
  <c r="E43" i="117"/>
  <c r="E19" i="117"/>
  <c r="E44" i="117"/>
  <c r="E20" i="117"/>
  <c r="E45" i="117"/>
  <c r="E21" i="117"/>
  <c r="E22" i="117"/>
  <c r="E23" i="117"/>
  <c r="H21" i="118"/>
  <c r="O39" i="117"/>
  <c r="N39" i="117"/>
  <c r="F40" i="117"/>
  <c r="F16" i="117"/>
  <c r="O40" i="117"/>
  <c r="O16" i="117"/>
  <c r="N40" i="117"/>
  <c r="N16" i="117"/>
  <c r="F41" i="117"/>
  <c r="F17" i="117"/>
  <c r="O41" i="117"/>
  <c r="N41" i="117"/>
  <c r="N17" i="117"/>
  <c r="N64" i="117" s="1"/>
  <c r="O17" i="117"/>
  <c r="O42" i="117"/>
  <c r="N42" i="117"/>
  <c r="F43" i="117"/>
  <c r="F19" i="117"/>
  <c r="O43" i="117"/>
  <c r="N43" i="117"/>
  <c r="N19" i="117"/>
  <c r="O19" i="117"/>
  <c r="F44" i="117"/>
  <c r="F20" i="117"/>
  <c r="O44" i="117"/>
  <c r="O20" i="117"/>
  <c r="N44" i="117"/>
  <c r="N20" i="117"/>
  <c r="N67" i="117" s="1"/>
  <c r="F45" i="117"/>
  <c r="F21" i="117"/>
  <c r="O45" i="117"/>
  <c r="O21" i="117"/>
  <c r="N45" i="117"/>
  <c r="N21" i="117"/>
  <c r="N68" i="117" s="1"/>
  <c r="F22" i="117"/>
  <c r="O22" i="117"/>
  <c r="N22" i="117"/>
  <c r="N69" i="117" s="1"/>
  <c r="O46" i="117"/>
  <c r="N46" i="117"/>
  <c r="F23" i="117"/>
  <c r="O23" i="117"/>
  <c r="N23" i="117"/>
  <c r="N70" i="117" s="1"/>
  <c r="D29" i="118"/>
  <c r="N20" i="118"/>
  <c r="E50" i="117"/>
  <c r="F52" i="117"/>
  <c r="F29" i="117"/>
  <c r="O52" i="117"/>
  <c r="O29" i="117"/>
  <c r="N52" i="117"/>
  <c r="N29" i="117"/>
  <c r="N76" i="117" s="1"/>
  <c r="D56" i="117"/>
  <c r="D33" i="117"/>
  <c r="D53" i="117"/>
  <c r="H35" i="118"/>
  <c r="H56" i="117"/>
  <c r="H33" i="117"/>
  <c r="I56" i="117"/>
  <c r="I33" i="117"/>
  <c r="I80" i="117" s="1"/>
  <c r="H54" i="118"/>
  <c r="G39" i="117"/>
  <c r="G40" i="117"/>
  <c r="G16" i="117"/>
  <c r="G41" i="117"/>
  <c r="G17" i="117"/>
  <c r="C35" i="118"/>
  <c r="G42" i="117"/>
  <c r="G20" i="118"/>
  <c r="C20" i="118"/>
  <c r="G43" i="117"/>
  <c r="G19" i="117"/>
  <c r="C21" i="118"/>
  <c r="G44" i="117"/>
  <c r="G20" i="117"/>
  <c r="C22" i="118"/>
  <c r="G45" i="117"/>
  <c r="G21" i="117"/>
  <c r="G22" i="117"/>
  <c r="G69" i="117" s="1"/>
  <c r="C24" i="118"/>
  <c r="G23" i="117"/>
  <c r="E20" i="118"/>
  <c r="D51" i="117"/>
  <c r="D28" i="117"/>
  <c r="H29" i="118"/>
  <c r="I51" i="117"/>
  <c r="I28" i="117"/>
  <c r="H51" i="117"/>
  <c r="H28" i="117"/>
  <c r="C30" i="118"/>
  <c r="D50" i="117"/>
  <c r="G52" i="117"/>
  <c r="G29" i="117"/>
  <c r="G50" i="117"/>
  <c r="E35" i="118"/>
  <c r="E56" i="117"/>
  <c r="E33" i="117"/>
  <c r="E53" i="117"/>
  <c r="D52" i="117"/>
  <c r="D29" i="117"/>
  <c r="D76" i="117" s="1"/>
  <c r="H30" i="118"/>
  <c r="H52" i="117"/>
  <c r="H29" i="117"/>
  <c r="I52" i="117"/>
  <c r="I29" i="117"/>
  <c r="I76" i="117" s="1"/>
  <c r="O53" i="117"/>
  <c r="N53" i="117"/>
  <c r="F33" i="118"/>
  <c r="F54" i="117"/>
  <c r="F31" i="117"/>
  <c r="N33" i="118"/>
  <c r="O54" i="117"/>
  <c r="O31" i="117"/>
  <c r="N54" i="117"/>
  <c r="N31" i="117"/>
  <c r="F34" i="118"/>
  <c r="F55" i="117"/>
  <c r="F32" i="117"/>
  <c r="N34" i="118"/>
  <c r="O55" i="117"/>
  <c r="O32" i="117"/>
  <c r="O79" i="117" s="1"/>
  <c r="N55" i="117"/>
  <c r="N32" i="117"/>
  <c r="N79" i="117" s="1"/>
  <c r="F35" i="118"/>
  <c r="F54" i="118"/>
  <c r="F56" i="117"/>
  <c r="F33" i="117"/>
  <c r="F80" i="117" s="1"/>
  <c r="N54" i="118"/>
  <c r="N35" i="118"/>
  <c r="O56" i="117"/>
  <c r="O33" i="117"/>
  <c r="O80" i="117" s="1"/>
  <c r="N56" i="117"/>
  <c r="N33" i="117"/>
  <c r="N80" i="117" s="1"/>
  <c r="D57" i="117"/>
  <c r="D34" i="117"/>
  <c r="D81" i="117" s="1"/>
  <c r="H36" i="118"/>
  <c r="I57" i="117"/>
  <c r="I34" i="117"/>
  <c r="I81" i="117" s="1"/>
  <c r="H57" i="117"/>
  <c r="H34" i="117"/>
  <c r="H81" i="117" s="1"/>
  <c r="E52" i="117"/>
  <c r="E29" i="117"/>
  <c r="E76" i="117" s="1"/>
  <c r="C33" i="118"/>
  <c r="G54" i="117"/>
  <c r="G31" i="117"/>
  <c r="C34" i="118"/>
  <c r="G55" i="117"/>
  <c r="G32" i="117"/>
  <c r="G79" i="117" s="1"/>
  <c r="C54" i="118"/>
  <c r="G35" i="118"/>
  <c r="G54" i="118"/>
  <c r="G56" i="117"/>
  <c r="G33" i="117"/>
  <c r="E36" i="118"/>
  <c r="E57" i="117"/>
  <c r="E34" i="117"/>
  <c r="F52" i="118"/>
  <c r="F29" i="118"/>
  <c r="F51" i="117"/>
  <c r="F28" i="117"/>
  <c r="N52" i="118"/>
  <c r="O51" i="117"/>
  <c r="O28" i="117"/>
  <c r="N51" i="117"/>
  <c r="N28" i="117"/>
  <c r="D33" i="118"/>
  <c r="D54" i="117"/>
  <c r="D31" i="117"/>
  <c r="H33" i="118"/>
  <c r="H54" i="117"/>
  <c r="H31" i="117"/>
  <c r="I54" i="117"/>
  <c r="I31" i="117"/>
  <c r="D34" i="118"/>
  <c r="D55" i="117"/>
  <c r="D32" i="117"/>
  <c r="H34" i="118"/>
  <c r="I55" i="117"/>
  <c r="I32" i="117"/>
  <c r="I79" i="117" s="1"/>
  <c r="H55" i="117"/>
  <c r="H32" i="117"/>
  <c r="H79" i="117" s="1"/>
  <c r="F36" i="118"/>
  <c r="F57" i="117"/>
  <c r="F34" i="117"/>
  <c r="N36" i="118"/>
  <c r="O57" i="117"/>
  <c r="O34" i="117"/>
  <c r="O81" i="117" s="1"/>
  <c r="N57" i="117"/>
  <c r="N34" i="117"/>
  <c r="N81" i="117" s="1"/>
  <c r="C52" i="118"/>
  <c r="C29" i="118"/>
  <c r="G52" i="118"/>
  <c r="G29" i="118"/>
  <c r="G51" i="117"/>
  <c r="G28" i="117"/>
  <c r="E54" i="117"/>
  <c r="E31" i="117"/>
  <c r="E34" i="118"/>
  <c r="E55" i="117"/>
  <c r="E32" i="117"/>
  <c r="C36" i="118"/>
  <c r="G36" i="118"/>
  <c r="G57" i="117"/>
  <c r="G34" i="117"/>
  <c r="G81" i="117" s="1"/>
  <c r="S66" i="117"/>
  <c r="S18" i="117"/>
  <c r="J66" i="117"/>
  <c r="J18" i="117"/>
  <c r="K15" i="117"/>
  <c r="K63" i="117"/>
  <c r="K62" i="117" s="1"/>
  <c r="S64" i="117"/>
  <c r="S62" i="117" s="1"/>
  <c r="S15" i="117"/>
  <c r="J64" i="117"/>
  <c r="J62" i="117" s="1"/>
  <c r="J15" i="117"/>
  <c r="L15" i="117"/>
  <c r="L25" i="117" s="1"/>
  <c r="L63" i="117"/>
  <c r="L62" i="117" s="1"/>
  <c r="P65" i="117"/>
  <c r="P15" i="117"/>
  <c r="P25" i="117" s="1"/>
  <c r="P63" i="117"/>
  <c r="P62" i="117" s="1"/>
  <c r="T15" i="117"/>
  <c r="T25" i="117" s="1"/>
  <c r="T87" i="117" s="1"/>
  <c r="T63" i="117"/>
  <c r="T62" i="117" s="1"/>
  <c r="Q65" i="117"/>
  <c r="R74" i="117"/>
  <c r="V74" i="117"/>
  <c r="P77" i="117"/>
  <c r="T77" i="117"/>
  <c r="Q15" i="117"/>
  <c r="Q25" i="117" s="1"/>
  <c r="Q63" i="117"/>
  <c r="Q62" i="117" s="1"/>
  <c r="U15" i="117"/>
  <c r="U25" i="117" s="1"/>
  <c r="U63" i="117"/>
  <c r="U62" i="117" s="1"/>
  <c r="K65" i="117"/>
  <c r="K25" i="117"/>
  <c r="T65" i="117"/>
  <c r="R65" i="117"/>
  <c r="R72" i="117" s="1"/>
  <c r="V65" i="117"/>
  <c r="V72" i="117" s="1"/>
  <c r="V25" i="117"/>
  <c r="R66" i="117"/>
  <c r="T75" i="117"/>
  <c r="T74" i="117" s="1"/>
  <c r="V66" i="117"/>
  <c r="R78" i="117"/>
  <c r="R77" i="117" s="1"/>
  <c r="Q26" i="118"/>
  <c r="K27" i="117"/>
  <c r="P27" i="117"/>
  <c r="V30" i="117"/>
  <c r="L27" i="117"/>
  <c r="Q27" i="117"/>
  <c r="U27" i="117"/>
  <c r="J74" i="117"/>
  <c r="S74" i="117"/>
  <c r="J30" i="117"/>
  <c r="S30" i="117"/>
  <c r="L77" i="117"/>
  <c r="Q77" i="117"/>
  <c r="U77" i="117"/>
  <c r="I15" i="118"/>
  <c r="I68" i="118" s="1"/>
  <c r="R15" i="118"/>
  <c r="R68" i="118" s="1"/>
  <c r="V15" i="118"/>
  <c r="L19" i="118"/>
  <c r="L26" i="118" s="1"/>
  <c r="T68" i="118"/>
  <c r="J68" i="118"/>
  <c r="P68" i="118"/>
  <c r="Q32" i="118"/>
  <c r="Q68" i="118" s="1"/>
  <c r="U32" i="118"/>
  <c r="U68" i="118" s="1"/>
  <c r="O32" i="118"/>
  <c r="O68" i="118" s="1"/>
  <c r="S32" i="118"/>
  <c r="S68" i="118" s="1"/>
  <c r="V32" i="118"/>
  <c r="D47" i="118"/>
  <c r="D43" i="118"/>
  <c r="D58" i="118"/>
  <c r="D56" i="118"/>
  <c r="H45" i="118"/>
  <c r="H43" i="118"/>
  <c r="H58" i="118"/>
  <c r="H56" i="118"/>
  <c r="L47" i="118"/>
  <c r="L45" i="118"/>
  <c r="N43" i="118"/>
  <c r="N58" i="118"/>
  <c r="N56" i="118"/>
  <c r="L43" i="118"/>
  <c r="L58" i="118"/>
  <c r="L56" i="118"/>
  <c r="N47" i="118"/>
  <c r="N45" i="118"/>
  <c r="R43" i="118"/>
  <c r="R58" i="118"/>
  <c r="R56" i="118"/>
  <c r="R47" i="118"/>
  <c r="R45" i="118"/>
  <c r="E43" i="118"/>
  <c r="E58" i="118"/>
  <c r="E56" i="118"/>
  <c r="E47" i="118"/>
  <c r="E45" i="118"/>
  <c r="I43" i="118"/>
  <c r="I58" i="118"/>
  <c r="I56" i="118"/>
  <c r="I47" i="118"/>
  <c r="I45" i="118"/>
  <c r="O58" i="118"/>
  <c r="O56" i="118"/>
  <c r="O47" i="118"/>
  <c r="O45" i="118"/>
  <c r="O43" i="118"/>
  <c r="S58" i="118"/>
  <c r="S56" i="118"/>
  <c r="S47" i="118"/>
  <c r="S45" i="118"/>
  <c r="S43" i="118"/>
  <c r="F58" i="118"/>
  <c r="F56" i="118"/>
  <c r="F47" i="118"/>
  <c r="F45" i="118"/>
  <c r="F43" i="118"/>
  <c r="J58" i="118"/>
  <c r="J56" i="118"/>
  <c r="J47" i="118"/>
  <c r="J45" i="118"/>
  <c r="J43" i="118"/>
  <c r="P47" i="118"/>
  <c r="P45" i="118"/>
  <c r="P43" i="118"/>
  <c r="P58" i="118"/>
  <c r="P56" i="118"/>
  <c r="T47" i="118"/>
  <c r="T45" i="118"/>
  <c r="T43" i="118"/>
  <c r="T58" i="118"/>
  <c r="T56" i="118"/>
  <c r="C45" i="118"/>
  <c r="G47" i="118"/>
  <c r="G45" i="118"/>
  <c r="G43" i="118"/>
  <c r="G58" i="118"/>
  <c r="G56" i="118"/>
  <c r="K47" i="118"/>
  <c r="K45" i="118"/>
  <c r="K43" i="118"/>
  <c r="K58" i="118"/>
  <c r="K56" i="118"/>
  <c r="Q47" i="118"/>
  <c r="Q45" i="118"/>
  <c r="Q43" i="118"/>
  <c r="Q58" i="118"/>
  <c r="Q56" i="118"/>
  <c r="P88" i="117" l="1"/>
  <c r="V89" i="117"/>
  <c r="R25" i="117"/>
  <c r="R87" i="117" s="1"/>
  <c r="Q88" i="117"/>
  <c r="U88" i="117"/>
  <c r="K72" i="117"/>
  <c r="K89" i="117" s="1"/>
  <c r="L88" i="117"/>
  <c r="C28" i="118"/>
  <c r="G30" i="118"/>
  <c r="G28" i="118" s="1"/>
  <c r="H52" i="118"/>
  <c r="C23" i="118"/>
  <c r="I50" i="117"/>
  <c r="H47" i="118"/>
  <c r="K88" i="117"/>
  <c r="R88" i="117"/>
  <c r="T72" i="117"/>
  <c r="T89" i="117" s="1"/>
  <c r="L87" i="117"/>
  <c r="N30" i="118"/>
  <c r="U87" i="117"/>
  <c r="G70" i="117"/>
  <c r="G67" i="117"/>
  <c r="F24" i="118"/>
  <c r="I69" i="117"/>
  <c r="G68" i="117"/>
  <c r="F22" i="118"/>
  <c r="F16" i="118"/>
  <c r="G76" i="117"/>
  <c r="G17" i="118"/>
  <c r="F30" i="118"/>
  <c r="F28" i="118" s="1"/>
  <c r="F23" i="118"/>
  <c r="F20" i="118"/>
  <c r="I68" i="117"/>
  <c r="H22" i="118"/>
  <c r="V68" i="118"/>
  <c r="E81" i="117"/>
  <c r="F53" i="117"/>
  <c r="D30" i="118"/>
  <c r="D52" i="118"/>
  <c r="G16" i="118"/>
  <c r="D35" i="118"/>
  <c r="E79" i="117"/>
  <c r="E80" i="117"/>
  <c r="N23" i="118"/>
  <c r="D45" i="118"/>
  <c r="E33" i="118"/>
  <c r="E32" i="118" s="1"/>
  <c r="F81" i="117"/>
  <c r="D79" i="117"/>
  <c r="N29" i="118"/>
  <c r="G80" i="117"/>
  <c r="G34" i="118"/>
  <c r="G33" i="118"/>
  <c r="E30" i="118"/>
  <c r="D36" i="118"/>
  <c r="F79" i="117"/>
  <c r="H76" i="117"/>
  <c r="G24" i="118"/>
  <c r="G23" i="118"/>
  <c r="G22" i="118"/>
  <c r="G21" i="118"/>
  <c r="G64" i="117"/>
  <c r="O76" i="117"/>
  <c r="F21" i="118"/>
  <c r="H24" i="118"/>
  <c r="V88" i="117"/>
  <c r="V26" i="118"/>
  <c r="V87" i="117"/>
  <c r="T88" i="117"/>
  <c r="U72" i="117"/>
  <c r="U89" i="117" s="1"/>
  <c r="I78" i="117"/>
  <c r="I77" i="117" s="1"/>
  <c r="I30" i="117"/>
  <c r="H32" i="118"/>
  <c r="N75" i="117"/>
  <c r="N74" i="117" s="1"/>
  <c r="N27" i="117"/>
  <c r="F32" i="118"/>
  <c r="E54" i="118"/>
  <c r="C19" i="118"/>
  <c r="G41" i="118"/>
  <c r="G48" i="117"/>
  <c r="I53" i="117"/>
  <c r="H53" i="117"/>
  <c r="D80" i="117"/>
  <c r="D41" i="118"/>
  <c r="D48" i="117"/>
  <c r="N24" i="118"/>
  <c r="F69" i="117"/>
  <c r="O68" i="117"/>
  <c r="O67" i="117"/>
  <c r="O64" i="117"/>
  <c r="N17" i="118"/>
  <c r="N63" i="117"/>
  <c r="N62" i="117" s="1"/>
  <c r="N15" i="117"/>
  <c r="N16" i="118"/>
  <c r="H41" i="118"/>
  <c r="I48" i="117"/>
  <c r="H48" i="117"/>
  <c r="E23" i="118"/>
  <c r="E67" i="117"/>
  <c r="E17" i="118"/>
  <c r="E52" i="118"/>
  <c r="H70" i="117"/>
  <c r="H69" i="117"/>
  <c r="D23" i="118"/>
  <c r="D21" i="118"/>
  <c r="D20" i="118"/>
  <c r="I64" i="117"/>
  <c r="H17" i="118"/>
  <c r="H15" i="117"/>
  <c r="H63" i="117"/>
  <c r="R26" i="118"/>
  <c r="S65" i="117"/>
  <c r="S25" i="117"/>
  <c r="S87" i="117" s="1"/>
  <c r="D78" i="117"/>
  <c r="D30" i="117"/>
  <c r="N30" i="117"/>
  <c r="N78" i="117"/>
  <c r="N77" i="117" s="1"/>
  <c r="N32" i="118"/>
  <c r="I75" i="117"/>
  <c r="I74" i="117" s="1"/>
  <c r="I27" i="117"/>
  <c r="D75" i="117"/>
  <c r="D74" i="117" s="1"/>
  <c r="D27" i="117"/>
  <c r="G66" i="117"/>
  <c r="G18" i="117"/>
  <c r="G15" i="118"/>
  <c r="F76" i="117"/>
  <c r="F70" i="117"/>
  <c r="F64" i="117"/>
  <c r="F63" i="117"/>
  <c r="F15" i="117"/>
  <c r="E70" i="117"/>
  <c r="E68" i="117"/>
  <c r="E63" i="117"/>
  <c r="E15" i="117"/>
  <c r="E75" i="117"/>
  <c r="E74" i="117" s="1"/>
  <c r="E27" i="117"/>
  <c r="H67" i="117"/>
  <c r="I66" i="117"/>
  <c r="I18" i="117"/>
  <c r="H20" i="118"/>
  <c r="D64" i="117"/>
  <c r="H16" i="118"/>
  <c r="D15" i="117"/>
  <c r="D63" i="117"/>
  <c r="I26" i="118"/>
  <c r="L68" i="118"/>
  <c r="K87" i="117"/>
  <c r="Q87" i="117"/>
  <c r="P87" i="117"/>
  <c r="J65" i="117"/>
  <c r="J25" i="117"/>
  <c r="J87" i="117" s="1"/>
  <c r="L72" i="117"/>
  <c r="L89" i="117" s="1"/>
  <c r="G27" i="117"/>
  <c r="G75" i="117"/>
  <c r="G74" i="117" s="1"/>
  <c r="H78" i="117"/>
  <c r="H30" i="117"/>
  <c r="O75" i="117"/>
  <c r="O27" i="117"/>
  <c r="F75" i="117"/>
  <c r="F27" i="117"/>
  <c r="C32" i="118"/>
  <c r="F78" i="117"/>
  <c r="F77" i="117" s="1"/>
  <c r="F30" i="117"/>
  <c r="E41" i="118"/>
  <c r="E48" i="117"/>
  <c r="C41" i="118"/>
  <c r="C17" i="118"/>
  <c r="C16" i="118"/>
  <c r="N22" i="118"/>
  <c r="N21" i="118"/>
  <c r="O66" i="117"/>
  <c r="O18" i="117"/>
  <c r="O63" i="117"/>
  <c r="O15" i="117"/>
  <c r="E24" i="118"/>
  <c r="E21" i="118"/>
  <c r="E64" i="117"/>
  <c r="F41" i="118"/>
  <c r="F48" i="117"/>
  <c r="D70" i="117"/>
  <c r="H23" i="118"/>
  <c r="D22" i="118"/>
  <c r="D67" i="117"/>
  <c r="D66" i="117"/>
  <c r="D18" i="117"/>
  <c r="H64" i="117"/>
  <c r="R89" i="117"/>
  <c r="Q72" i="117"/>
  <c r="Q89" i="117" s="1"/>
  <c r="P72" i="117"/>
  <c r="P89" i="117" s="1"/>
  <c r="E78" i="117"/>
  <c r="E77" i="117" s="1"/>
  <c r="E30" i="117"/>
  <c r="D32" i="118"/>
  <c r="G78" i="117"/>
  <c r="G77" i="117" s="1"/>
  <c r="G30" i="117"/>
  <c r="O78" i="117"/>
  <c r="O77" i="117" s="1"/>
  <c r="O30" i="117"/>
  <c r="H75" i="117"/>
  <c r="H74" i="117" s="1"/>
  <c r="H27" i="117"/>
  <c r="H28" i="118"/>
  <c r="D28" i="118"/>
  <c r="G19" i="118"/>
  <c r="G15" i="117"/>
  <c r="G63" i="117"/>
  <c r="G62" i="117" s="1"/>
  <c r="H80" i="117"/>
  <c r="D54" i="118"/>
  <c r="N41" i="118"/>
  <c r="O48" i="117"/>
  <c r="N48" i="117"/>
  <c r="O70" i="117"/>
  <c r="O69" i="117"/>
  <c r="F68" i="117"/>
  <c r="F67" i="117"/>
  <c r="N66" i="117"/>
  <c r="N18" i="117"/>
  <c r="F66" i="117"/>
  <c r="F18" i="117"/>
  <c r="F15" i="118"/>
  <c r="E69" i="117"/>
  <c r="E22" i="118"/>
  <c r="E18" i="117"/>
  <c r="E66" i="117"/>
  <c r="E16" i="118"/>
  <c r="E15" i="118" s="1"/>
  <c r="E29" i="118"/>
  <c r="E28" i="118" s="1"/>
  <c r="I70" i="117"/>
  <c r="D24" i="118"/>
  <c r="D69" i="117"/>
  <c r="H68" i="117"/>
  <c r="D68" i="117"/>
  <c r="I67" i="117"/>
  <c r="H66" i="117"/>
  <c r="H18" i="117"/>
  <c r="D17" i="118"/>
  <c r="I63" i="117"/>
  <c r="I62" i="117" s="1"/>
  <c r="I15" i="117"/>
  <c r="D16" i="118"/>
  <c r="H50" i="117"/>
  <c r="F19" i="118" l="1"/>
  <c r="G32" i="118"/>
  <c r="G68" i="118" s="1"/>
  <c r="O74" i="117"/>
  <c r="D77" i="117"/>
  <c r="N28" i="118"/>
  <c r="H15" i="118"/>
  <c r="O62" i="117"/>
  <c r="F74" i="117"/>
  <c r="F68" i="118"/>
  <c r="E19" i="118"/>
  <c r="E26" i="118" s="1"/>
  <c r="G26" i="118"/>
  <c r="N19" i="118"/>
  <c r="F62" i="117"/>
  <c r="D15" i="118"/>
  <c r="O65" i="117"/>
  <c r="O72" i="117" s="1"/>
  <c r="O89" i="117" s="1"/>
  <c r="O25" i="117"/>
  <c r="O87" i="117" s="1"/>
  <c r="C15" i="118"/>
  <c r="C68" i="118" s="1"/>
  <c r="D62" i="117"/>
  <c r="H19" i="118"/>
  <c r="N15" i="118"/>
  <c r="F65" i="117"/>
  <c r="F72" i="117" s="1"/>
  <c r="F25" i="117"/>
  <c r="F87" i="117" s="1"/>
  <c r="I65" i="117"/>
  <c r="I72" i="117" s="1"/>
  <c r="I89" i="117" s="1"/>
  <c r="I25" i="117"/>
  <c r="I87" i="117" s="1"/>
  <c r="F26" i="118"/>
  <c r="G65" i="117"/>
  <c r="G72" i="117" s="1"/>
  <c r="G89" i="117" s="1"/>
  <c r="G25" i="117"/>
  <c r="G87" i="117" s="1"/>
  <c r="S72" i="117"/>
  <c r="S89" i="117" s="1"/>
  <c r="S88" i="117"/>
  <c r="E65" i="117"/>
  <c r="E25" i="117"/>
  <c r="E87" i="117" s="1"/>
  <c r="D65" i="117"/>
  <c r="D25" i="117"/>
  <c r="D87" i="117" s="1"/>
  <c r="J72" i="117"/>
  <c r="J89" i="117" s="1"/>
  <c r="J88" i="117"/>
  <c r="H65" i="117"/>
  <c r="H25" i="117"/>
  <c r="H87" i="117" s="1"/>
  <c r="N65" i="117"/>
  <c r="N72" i="117" s="1"/>
  <c r="N89" i="117" s="1"/>
  <c r="N25" i="117"/>
  <c r="N87" i="117" s="1"/>
  <c r="H77" i="117"/>
  <c r="E62" i="117"/>
  <c r="H62" i="117"/>
  <c r="D19" i="118"/>
  <c r="H26" i="118" l="1"/>
  <c r="F88" i="117"/>
  <c r="D26" i="118"/>
  <c r="C26" i="118"/>
  <c r="F89" i="117"/>
  <c r="E68" i="118"/>
  <c r="N68" i="118"/>
  <c r="I88" i="117"/>
  <c r="E88" i="117"/>
  <c r="H72" i="117"/>
  <c r="H89" i="117" s="1"/>
  <c r="N88" i="117"/>
  <c r="H88" i="117"/>
  <c r="H68" i="118"/>
  <c r="D88" i="117"/>
  <c r="D72" i="117"/>
  <c r="D89" i="117" s="1"/>
  <c r="O88" i="117"/>
  <c r="D68" i="118"/>
  <c r="G88" i="117"/>
  <c r="E72" i="117"/>
  <c r="E89" i="117" s="1"/>
  <c r="N26" i="118"/>
</calcChain>
</file>

<file path=xl/sharedStrings.xml><?xml version="1.0" encoding="utf-8"?>
<sst xmlns="http://schemas.openxmlformats.org/spreadsheetml/2006/main" count="4152" uniqueCount="1965">
  <si>
    <t>حسب نوع الاستخدام</t>
  </si>
  <si>
    <t>Current Account Balance (in % of GDP)</t>
  </si>
  <si>
    <t>الناتج المحلي الصافي بتكلفة عوامل الإنتاج</t>
  </si>
  <si>
    <t>Indirect Taxes less Subsidies</t>
  </si>
  <si>
    <t>الصناعة والتعدين</t>
  </si>
  <si>
    <t>Foreign Liabilities</t>
  </si>
  <si>
    <t>Unclassified Liabilities</t>
  </si>
  <si>
    <t>الموجودات</t>
  </si>
  <si>
    <t>الموجودات الأجنبية</t>
  </si>
  <si>
    <t>الموجودات المحلية</t>
  </si>
  <si>
    <t>أوراق مالية</t>
  </si>
  <si>
    <t>Commercial Bank of Syria</t>
  </si>
  <si>
    <t>Industrial Bank</t>
  </si>
  <si>
    <t xml:space="preserve">الودائع لأجل </t>
  </si>
  <si>
    <t>Animal Feed</t>
  </si>
  <si>
    <t>ضرائب على الدخل والأرباح والمكاسب الرأسمالية</t>
  </si>
  <si>
    <t>ضرائب على الرواتب والأجور</t>
  </si>
  <si>
    <t>ضرائب على السلع والخدمات</t>
  </si>
  <si>
    <t>إيرادات الضرائب والرسوم</t>
  </si>
  <si>
    <t>Tax Revenues and Duties</t>
  </si>
  <si>
    <t>Taxes on Income, Profits and Capital Earnings</t>
  </si>
  <si>
    <t>Taxes on Property</t>
  </si>
  <si>
    <t>Groups of Countries</t>
  </si>
  <si>
    <t>Community, Social and Personal Services</t>
  </si>
  <si>
    <t>بلدان آسيوية</t>
  </si>
  <si>
    <t>Asian Countries</t>
  </si>
  <si>
    <t>بلدان أخرى</t>
  </si>
  <si>
    <t>Others</t>
  </si>
  <si>
    <t xml:space="preserve">عرب </t>
  </si>
  <si>
    <t>Arab</t>
  </si>
  <si>
    <t>أجانب</t>
  </si>
  <si>
    <t>خدمات اتصالات</t>
  </si>
  <si>
    <t>خدمات التشييد</t>
  </si>
  <si>
    <t xml:space="preserve">ساحة التجريدة المغربية </t>
  </si>
  <si>
    <t>الضرائب غير المباشرة ناقصاً الإعانات</t>
  </si>
  <si>
    <t>أخرى</t>
  </si>
  <si>
    <t>Guaranteed Loans and Advances</t>
  </si>
  <si>
    <t>أبنية تجارية و صناعية</t>
  </si>
  <si>
    <t>تشييدات</t>
  </si>
  <si>
    <t>Construction</t>
  </si>
  <si>
    <t xml:space="preserve">وسائط النقل </t>
  </si>
  <si>
    <t>آلات وتجهيزات أخرى</t>
  </si>
  <si>
    <t>بلدان عربية أخرى</t>
  </si>
  <si>
    <t>Other Arab Countries</t>
  </si>
  <si>
    <t>بلدان أوروبية</t>
  </si>
  <si>
    <t>European Countries</t>
  </si>
  <si>
    <t xml:space="preserve">By Economic Activity  </t>
  </si>
  <si>
    <t xml:space="preserve">الصناعة والتعدين </t>
  </si>
  <si>
    <t>حسب نوع الاستثمار</t>
  </si>
  <si>
    <t>By Type of Investment</t>
  </si>
  <si>
    <t>Industrial and Commercial Buildings</t>
  </si>
  <si>
    <t>بأسعار 2000 الثابتة</t>
  </si>
  <si>
    <t>صناعة الملابس</t>
  </si>
  <si>
    <t>Extractive Industry</t>
  </si>
  <si>
    <t>Transport, Communication and Storage</t>
  </si>
  <si>
    <t>Finance, Insurance and Real Estate</t>
  </si>
  <si>
    <t xml:space="preserve">Wages and Salaries </t>
  </si>
  <si>
    <t>Administration Expenditures</t>
  </si>
  <si>
    <t>نسبة إلى الناتج المحلي الإجمالي</t>
  </si>
  <si>
    <t>مقبوضات السفر</t>
  </si>
  <si>
    <t>المواد الخام</t>
  </si>
  <si>
    <t>الاستهلاك الكلي</t>
  </si>
  <si>
    <t>التكوين الرأسمالي الإجمالي</t>
  </si>
  <si>
    <t>صافي الصادرات من السلع والخدمات</t>
  </si>
  <si>
    <t>الصادرات من السلع والخدمات</t>
  </si>
  <si>
    <t>المستوردات من السلع والخدمات</t>
  </si>
  <si>
    <t>المأخوذ من الاحتياطي</t>
  </si>
  <si>
    <t>Use of Reserves</t>
  </si>
  <si>
    <t>mineral water ,Soft Drinks and juice</t>
  </si>
  <si>
    <t>Alcoholic Drinks and Tobacco</t>
  </si>
  <si>
    <t>Clothes and shoes</t>
  </si>
  <si>
    <t>خدمات الحاسب الآلي والمعلومات</t>
  </si>
  <si>
    <t>خدمات أعمال متفرقة</t>
  </si>
  <si>
    <t>مؤشرات إجتماعية</t>
  </si>
  <si>
    <t>Foreign Financing</t>
  </si>
  <si>
    <t>البضائع الاستهلاكية (غير الغذائية)</t>
  </si>
  <si>
    <t>معمرة</t>
  </si>
  <si>
    <t>Durable</t>
  </si>
  <si>
    <t>نصف معمرة</t>
  </si>
  <si>
    <t>صناعة المطاط واللدائن</t>
  </si>
  <si>
    <t>Rubber and Plastic</t>
  </si>
  <si>
    <t>منتجات المعادن اللافلزية الأخرى</t>
  </si>
  <si>
    <t>دبغ وتهيئة وصناعة الجلود</t>
  </si>
  <si>
    <t>صناعة الخشب والمنتجات الخشبية</t>
  </si>
  <si>
    <t>صناعة الورق ومنتجاته</t>
  </si>
  <si>
    <t>Paper and Paper Products</t>
  </si>
  <si>
    <t>صناعة فحم الكوك والمنتجات النفطية</t>
  </si>
  <si>
    <t>MediumTerm</t>
  </si>
  <si>
    <t xml:space="preserve">Short-Term </t>
  </si>
  <si>
    <t xml:space="preserve">المصرف التجاري السوري </t>
  </si>
  <si>
    <t>بنك سورية والخليج</t>
  </si>
  <si>
    <t>Syria Gulf bank S.A</t>
  </si>
  <si>
    <t>بنك سورية الدولي الاسلامي</t>
  </si>
  <si>
    <t>Cham Bank</t>
  </si>
  <si>
    <t>Syria International Islamic Bank</t>
  </si>
  <si>
    <t xml:space="preserve">بنك الشام </t>
  </si>
  <si>
    <t>Tourism Projects Loans</t>
  </si>
  <si>
    <t>قروض الجمعيات التعاونية الاستهلاكية</t>
  </si>
  <si>
    <t>Consumptive Cooperative's Loans</t>
  </si>
  <si>
    <t>Number of Certificates ( in Thousands )</t>
  </si>
  <si>
    <t>الإنشاءات العقارية</t>
  </si>
  <si>
    <t>نسبة الكتلة النقدية للناتج المحلي الإجمالي</t>
  </si>
  <si>
    <t>Money Supply / GDP</t>
  </si>
  <si>
    <t>الأغذية والمشروبات غير الكحولية</t>
  </si>
  <si>
    <t>الأغذية</t>
  </si>
  <si>
    <t>اللحوم</t>
  </si>
  <si>
    <t>الأسماك والأغذية البحرية</t>
  </si>
  <si>
    <t>اللبن والجبن والبيض</t>
  </si>
  <si>
    <t>الزيوت والدهون</t>
  </si>
  <si>
    <t>الفواكه</t>
  </si>
  <si>
    <t>السكر، والمربى، والعسل، والشوكولاته، والحلوى</t>
  </si>
  <si>
    <t>منتجات الأغذية عير المصنفة تحت بند آخر</t>
  </si>
  <si>
    <t>البن والشاي والكاكاو</t>
  </si>
  <si>
    <t>الأغذية و الحيوانات الحية</t>
  </si>
  <si>
    <t>Mineral Fuels and Lubricants</t>
  </si>
  <si>
    <t>الزيوت والشحوم الحيوانية والنباتية</t>
  </si>
  <si>
    <t>المواد الكيماوية</t>
  </si>
  <si>
    <t>البضائع المصنوعة مصنفة حسب المادة</t>
  </si>
  <si>
    <t>Manufactured Goods</t>
  </si>
  <si>
    <t>آلات ومعدات النقل</t>
  </si>
  <si>
    <t>نسبة عرض النقود للناتج المحلي الإجمالي</t>
  </si>
  <si>
    <t>الهيئات الخاصة التي لا تستهدف الربح</t>
  </si>
  <si>
    <t xml:space="preserve">المجموع </t>
  </si>
  <si>
    <t>Loans and Advances</t>
  </si>
  <si>
    <t>Bank of Syria and Overseas</t>
  </si>
  <si>
    <t>Mineral Products other than Machineries</t>
  </si>
  <si>
    <t>Unclassified Foodstuff Products</t>
  </si>
  <si>
    <t>Other Loans and Advances</t>
  </si>
  <si>
    <t>Advances</t>
  </si>
  <si>
    <t>سلف</t>
  </si>
  <si>
    <t>Industrial Transactions Bills</t>
  </si>
  <si>
    <t>Agricultural Transactions Bills</t>
  </si>
  <si>
    <t>Financing of Export</t>
  </si>
  <si>
    <t>Financing of Storage &amp; Export of Agricultural Products</t>
  </si>
  <si>
    <t>Financing of Storage &amp; Export of Wheat and Barley</t>
  </si>
  <si>
    <t>تمويل التصدير</t>
  </si>
  <si>
    <t>تمويل التخزين وتصدير المنتجات الزراعية</t>
  </si>
  <si>
    <t>تمويل تخزين السلع التجارية للقطاع العام</t>
  </si>
  <si>
    <t>تمويل تخزين وتصديرالقمح والشعير</t>
  </si>
  <si>
    <t>سندات صفقات تجارية</t>
  </si>
  <si>
    <t>سندات صفقات صناعية</t>
  </si>
  <si>
    <t>Number of Employees</t>
  </si>
  <si>
    <t>السلع والخدمات</t>
  </si>
  <si>
    <t xml:space="preserve">قطاع عام </t>
  </si>
  <si>
    <t xml:space="preserve">نفقات إدارية </t>
  </si>
  <si>
    <t>نفقات تحويلية</t>
  </si>
  <si>
    <t>نفقات استثمارية</t>
  </si>
  <si>
    <t>موارد محلية</t>
  </si>
  <si>
    <t>موارد خارجية</t>
  </si>
  <si>
    <t>February</t>
  </si>
  <si>
    <t>March</t>
  </si>
  <si>
    <t>April</t>
  </si>
  <si>
    <t>Re-exports</t>
  </si>
  <si>
    <t>Transit</t>
  </si>
  <si>
    <t>الأغذية والمشروبات</t>
  </si>
  <si>
    <t>Shares in Broad Money (M2)</t>
  </si>
  <si>
    <t>الموجودات الأجنبية الأخرى</t>
  </si>
  <si>
    <t>الموجودات المحلية الأخرى</t>
  </si>
  <si>
    <t>موارد داخلية</t>
  </si>
  <si>
    <t>إيرادات استثمارية أخرى</t>
  </si>
  <si>
    <t>البنك العربي</t>
  </si>
  <si>
    <t>بنك عودة</t>
  </si>
  <si>
    <t>بنك بيبلوس</t>
  </si>
  <si>
    <t>Arab bank</t>
  </si>
  <si>
    <t>Audi bank</t>
  </si>
  <si>
    <t>Byblos bank</t>
  </si>
  <si>
    <t xml:space="preserve">Individual Housing </t>
  </si>
  <si>
    <t>Manufacturing Industries</t>
  </si>
  <si>
    <t>صناعة المواد الغذائية والمشروبات</t>
  </si>
  <si>
    <t>صناعة التبغ</t>
  </si>
  <si>
    <t>صناعة المنسوجات</t>
  </si>
  <si>
    <t>Textile and Yarn</t>
  </si>
  <si>
    <t>In Syrian Pounds</t>
  </si>
  <si>
    <t>النقد في الصندوق (بالعملات الأجنبية)</t>
  </si>
  <si>
    <t>أرصدة لدى المصرف المركزي</t>
  </si>
  <si>
    <t xml:space="preserve">صافي الموجودات الأجنبية </t>
  </si>
  <si>
    <t>تجارة الجملة و المفرق</t>
  </si>
  <si>
    <t>الصناعة و التعدين والمرافق</t>
  </si>
  <si>
    <t>Unclassified Assets</t>
  </si>
  <si>
    <t>القطاعات الأخرى</t>
  </si>
  <si>
    <t>القطاع الخاص</t>
  </si>
  <si>
    <t>Public Sector</t>
  </si>
  <si>
    <t>قصيرة الأجل</t>
  </si>
  <si>
    <t>Rediscount</t>
  </si>
  <si>
    <t xml:space="preserve">المصرف الصناعي </t>
  </si>
  <si>
    <t>المصرف الزراعي التعاوني</t>
  </si>
  <si>
    <t xml:space="preserve">المصرف العقاري </t>
  </si>
  <si>
    <t>مؤسسات الإسكان والبلديات والقطاع العام السكني</t>
  </si>
  <si>
    <t>الجمعيات التعاونية السكنية</t>
  </si>
  <si>
    <t>المستثمرون والأفراد للمساكن الاصطيافية</t>
  </si>
  <si>
    <t>مصرف التسليف الشعبي</t>
  </si>
  <si>
    <t xml:space="preserve">البلدان العربية </t>
  </si>
  <si>
    <t>الإمارات العربية المتحدة</t>
  </si>
  <si>
    <t>الجزائر</t>
  </si>
  <si>
    <t>تايوان</t>
  </si>
  <si>
    <t>أوكرانيا</t>
  </si>
  <si>
    <t>ليبيا</t>
  </si>
  <si>
    <t>كوريا الجنوبية</t>
  </si>
  <si>
    <t>السودان</t>
  </si>
  <si>
    <t>البرازيل</t>
  </si>
  <si>
    <t>الجمهورية العربية اليمنية</t>
  </si>
  <si>
    <t>البلدان العربية</t>
  </si>
  <si>
    <t>U.A.E</t>
  </si>
  <si>
    <t>Algeria</t>
  </si>
  <si>
    <t>Libya</t>
  </si>
  <si>
    <t>Ukraine</t>
  </si>
  <si>
    <t>Sudan</t>
  </si>
  <si>
    <t>Yemen</t>
  </si>
  <si>
    <t>South Korea</t>
  </si>
  <si>
    <t>Brazil</t>
  </si>
  <si>
    <t>Taiwan</t>
  </si>
  <si>
    <t>مالطة</t>
  </si>
  <si>
    <t>Malta</t>
  </si>
  <si>
    <t>الأحذية</t>
  </si>
  <si>
    <t>السكن، والمياه، والكهرباء، والغاز، وأنواع الوقود الأخرى</t>
  </si>
  <si>
    <t>إيجار السكن</t>
  </si>
  <si>
    <t>أعمال صيانة المسكن وإصلاحها</t>
  </si>
  <si>
    <t>المنسوجات البيتية</t>
  </si>
  <si>
    <t>السلع والخدمات المستعملة في عمليات الصيانة المنزلية الاعتيادية</t>
  </si>
  <si>
    <t>G.D.P. at Factor Cost</t>
  </si>
  <si>
    <t>N.D.P. at Factor Cost</t>
  </si>
  <si>
    <t>بالأسعار الجارية</t>
  </si>
  <si>
    <t>At Current Prices</t>
  </si>
  <si>
    <t>الاستهلاك الخاص</t>
  </si>
  <si>
    <t>Private Consumption</t>
  </si>
  <si>
    <t xml:space="preserve">  Exports of Goods and Services </t>
  </si>
  <si>
    <t>Miscellaneous</t>
  </si>
  <si>
    <t>Unclassified Commodities</t>
  </si>
  <si>
    <t>Crude Material, Inedible except Fuels</t>
  </si>
  <si>
    <t>Machinery and Transport Equipments</t>
  </si>
  <si>
    <t>الأجور</t>
  </si>
  <si>
    <t>Wages</t>
  </si>
  <si>
    <t>مجموع الصناعات التحويلية</t>
  </si>
  <si>
    <t>Social Welfare</t>
  </si>
  <si>
    <t>Economy and Finance</t>
  </si>
  <si>
    <t>الزراعة والغابات والأسماك</t>
  </si>
  <si>
    <t>الصناعة الاستخراجية</t>
  </si>
  <si>
    <t>الصناعة التحويلية</t>
  </si>
  <si>
    <t>Manufacturing Industry</t>
  </si>
  <si>
    <t>الكهرباء والغاز والماء</t>
  </si>
  <si>
    <t>Electricity, Gas and Water</t>
  </si>
  <si>
    <t xml:space="preserve">البناء والتشييد </t>
  </si>
  <si>
    <t xml:space="preserve">التجارة </t>
  </si>
  <si>
    <t>Commerce</t>
  </si>
  <si>
    <t>نفقات أخرى</t>
  </si>
  <si>
    <t>Taxes on Salaries and Wages</t>
  </si>
  <si>
    <t>ضرائب على الممتلكات</t>
  </si>
  <si>
    <t>Taxes on Goods and Services</t>
  </si>
  <si>
    <t>Proceeds of Public Services and Properties</t>
  </si>
  <si>
    <t>Miscellaneous Revenues</t>
  </si>
  <si>
    <t>مختلفة</t>
  </si>
  <si>
    <t>فائض الموازنة</t>
  </si>
  <si>
    <t>فائض السيولة</t>
  </si>
  <si>
    <t>البلديات</t>
  </si>
  <si>
    <t>Budget Surplus</t>
  </si>
  <si>
    <t>Liquidity Surplus</t>
  </si>
  <si>
    <t>Municipalities</t>
  </si>
  <si>
    <t>قروض وموارد خارجية</t>
  </si>
  <si>
    <t>خدمات أخرى</t>
  </si>
  <si>
    <t>المال والتأمين والعقارات</t>
  </si>
  <si>
    <t>Vertical Check</t>
  </si>
  <si>
    <t>اخيبار عامودي</t>
  </si>
  <si>
    <t>Quasi-Money</t>
  </si>
  <si>
    <t>مجموعات البلدان</t>
  </si>
  <si>
    <t>الصين الشعبية</t>
  </si>
  <si>
    <t>China</t>
  </si>
  <si>
    <t>العراق</t>
  </si>
  <si>
    <t>Iraq</t>
  </si>
  <si>
    <t>فرنسا</t>
  </si>
  <si>
    <t>( in Percentage )</t>
  </si>
  <si>
    <t>Industrial Supplies (n.i.e.)</t>
  </si>
  <si>
    <t>Fuels and Lubricants</t>
  </si>
  <si>
    <t>Quantity (in Thousands of Tons)</t>
  </si>
  <si>
    <t>الآلات والأدوات الأخرى الرأسمالية وقطعها التبديلية</t>
  </si>
  <si>
    <t>Total of Manufacturing Industries</t>
  </si>
  <si>
    <t>صناعة الكهرباء والمياه</t>
  </si>
  <si>
    <t>Electricity &amp; Water Industries</t>
  </si>
  <si>
    <t>Damascus and its District</t>
  </si>
  <si>
    <t>Other Governorates</t>
  </si>
  <si>
    <t>Al-Raqa</t>
  </si>
  <si>
    <t>Foodstuff</t>
  </si>
  <si>
    <t xml:space="preserve">بدلات الخدمات وإيرادات وأملاك الدولة </t>
  </si>
  <si>
    <t>إيرادات متنوعة</t>
  </si>
  <si>
    <t>إدارة الخدمات</t>
  </si>
  <si>
    <t>الإدارة والقضاء</t>
  </si>
  <si>
    <t>الشؤون الخارجية والإعلام</t>
  </si>
  <si>
    <t>الثقافة والإرشاد القومي</t>
  </si>
  <si>
    <t>Local Financing</t>
  </si>
  <si>
    <t>Broad Money ( M2 )</t>
  </si>
  <si>
    <t>Vertical check</t>
  </si>
  <si>
    <t>Foreign Currency Deposits / Total Deposits</t>
  </si>
  <si>
    <t>( نسب مئوية )</t>
  </si>
  <si>
    <t>Discounts</t>
  </si>
  <si>
    <t>Other Credits</t>
  </si>
  <si>
    <t>القطاع التعاوني</t>
  </si>
  <si>
    <t>Private Sector</t>
  </si>
  <si>
    <t>Final Consumption</t>
  </si>
  <si>
    <t>Capital Goods</t>
  </si>
  <si>
    <t>المشروبات غير الكحولية</t>
  </si>
  <si>
    <t>المشروبات الكحولية</t>
  </si>
  <si>
    <t>Apples</t>
  </si>
  <si>
    <t>حمضيات</t>
  </si>
  <si>
    <t>Milk</t>
  </si>
  <si>
    <t>Livestock</t>
  </si>
  <si>
    <t>Eggs</t>
  </si>
  <si>
    <t>حليب</t>
  </si>
  <si>
    <t>الرقم القياسي العام</t>
  </si>
  <si>
    <t>General Index</t>
  </si>
  <si>
    <t>التثقيلات</t>
  </si>
  <si>
    <t>Weights</t>
  </si>
  <si>
    <t>الحساب الجاري</t>
  </si>
  <si>
    <t>Current Account Balance</t>
  </si>
  <si>
    <t>Goods and Services</t>
  </si>
  <si>
    <t>Import Deposits</t>
  </si>
  <si>
    <t>Other Prepayments and Blocked Accounts</t>
  </si>
  <si>
    <t>Small Tradesmen Financing Bills (120 days)</t>
  </si>
  <si>
    <t>Financing of Small Industries</t>
  </si>
  <si>
    <t xml:space="preserve">  Imports of Goods and Services </t>
  </si>
  <si>
    <t>Gross Domestic Product</t>
  </si>
  <si>
    <t>دور السكن</t>
  </si>
  <si>
    <t>Dwellings</t>
  </si>
  <si>
    <t xml:space="preserve">Clothes </t>
  </si>
  <si>
    <t>Electricity,Gaz and other kind of Fuel</t>
  </si>
  <si>
    <t>weights</t>
  </si>
  <si>
    <t>السلف والقروض</t>
  </si>
  <si>
    <t>Net Sales</t>
  </si>
  <si>
    <t>سندات صفقات صغار الصناع وأرباب الحرف لمدة 300 يوماً</t>
  </si>
  <si>
    <t>الأفراد للغايات السكنية</t>
  </si>
  <si>
    <t xml:space="preserve">Small Tradesmen Transactions Bills (120 days) </t>
  </si>
  <si>
    <t>El-Tajrida El-Maghrabye Square</t>
  </si>
  <si>
    <t>منتجات المعادن المشكلة عدا الماكينات والمعدات</t>
  </si>
  <si>
    <t>مجموع الودائع</t>
  </si>
  <si>
    <t>Total</t>
  </si>
  <si>
    <t>المبيعات</t>
  </si>
  <si>
    <t>Sales</t>
  </si>
  <si>
    <t>القيمة</t>
  </si>
  <si>
    <t>Value</t>
  </si>
  <si>
    <t>Against Export Contracts or Document Credits</t>
  </si>
  <si>
    <t>لقاء عقد تصدير أو اعتماد مستندي للتصدير</t>
  </si>
  <si>
    <t>Cereals</t>
  </si>
  <si>
    <t>Vegetables</t>
  </si>
  <si>
    <t>Industrial Crops</t>
  </si>
  <si>
    <t>أشجار مثمرة</t>
  </si>
  <si>
    <t>Fruit Trees</t>
  </si>
  <si>
    <t>القمح</t>
  </si>
  <si>
    <t>Wheat</t>
  </si>
  <si>
    <t>شعير</t>
  </si>
  <si>
    <t>Barley</t>
  </si>
  <si>
    <t>ذرة صفراء</t>
  </si>
  <si>
    <t>Maize</t>
  </si>
  <si>
    <t>عدس</t>
  </si>
  <si>
    <t>Lentils</t>
  </si>
  <si>
    <t>حمص</t>
  </si>
  <si>
    <t>بطاطا</t>
  </si>
  <si>
    <t>Potatoes</t>
  </si>
  <si>
    <t>بندورة</t>
  </si>
  <si>
    <t>Tomatoes</t>
  </si>
  <si>
    <t>بصل</t>
  </si>
  <si>
    <t>Coke and Refined Oil Products</t>
  </si>
  <si>
    <t>صناعة المواد والمنتجات الكيماوية</t>
  </si>
  <si>
    <t>Chemical Materials and Products</t>
  </si>
  <si>
    <t>Lebanon</t>
  </si>
  <si>
    <t>جمهورية مصر العربية</t>
  </si>
  <si>
    <t>الهند</t>
  </si>
  <si>
    <t>India</t>
  </si>
  <si>
    <t>هولندا</t>
  </si>
  <si>
    <t>May</t>
  </si>
  <si>
    <t>حزيران</t>
  </si>
  <si>
    <t>تموز</t>
  </si>
  <si>
    <t>آب</t>
  </si>
  <si>
    <t>أيلول</t>
  </si>
  <si>
    <t>تشرين الأول</t>
  </si>
  <si>
    <t>تشرين الثاني</t>
  </si>
  <si>
    <t>كانون الأول</t>
  </si>
  <si>
    <t>كانون الثاني</t>
  </si>
  <si>
    <t>شباط</t>
  </si>
  <si>
    <t>آذار</t>
  </si>
  <si>
    <t>نيسان</t>
  </si>
  <si>
    <t>أيار</t>
  </si>
  <si>
    <t>Assets</t>
  </si>
  <si>
    <t>Foreign Assets</t>
  </si>
  <si>
    <t>الحبوب</t>
  </si>
  <si>
    <t>Beans</t>
  </si>
  <si>
    <t>Other Foreign Assets</t>
  </si>
  <si>
    <t>Domestic Assets</t>
  </si>
  <si>
    <t>Total Assets = Total Liabilities</t>
  </si>
  <si>
    <t>Liabilities</t>
  </si>
  <si>
    <t xml:space="preserve"> شهادات الاستثمار</t>
  </si>
  <si>
    <t>Investment Certificates</t>
  </si>
  <si>
    <t>الخدمات الجماعية والاجتماعية الشخصية</t>
  </si>
  <si>
    <t>Services Administration</t>
  </si>
  <si>
    <t>National Security</t>
  </si>
  <si>
    <t>High Education</t>
  </si>
  <si>
    <t>التربية</t>
  </si>
  <si>
    <t>Education</t>
  </si>
  <si>
    <t>الرعاية الاجتماعية</t>
  </si>
  <si>
    <t>تعويضات العاملين</t>
  </si>
  <si>
    <t>البناء والتشييد</t>
  </si>
  <si>
    <t>تجارة الجملة والمفرق</t>
  </si>
  <si>
    <t>النقل والمواصلات والتخزين</t>
  </si>
  <si>
    <t xml:space="preserve">الخدمات الاجتماعية والشخصية </t>
  </si>
  <si>
    <t xml:space="preserve">الخدمات الحكومية </t>
  </si>
  <si>
    <t>Transfers and Subsidies</t>
  </si>
  <si>
    <t>By Function</t>
  </si>
  <si>
    <t>حسب التصنيف الاقتصادي</t>
  </si>
  <si>
    <t>By Type of Goods</t>
  </si>
  <si>
    <t>فاكس :</t>
  </si>
  <si>
    <t>At Constant 2000 Prices</t>
  </si>
  <si>
    <t>Government Consumption</t>
  </si>
  <si>
    <t xml:space="preserve">استهلاك الحكومة </t>
  </si>
  <si>
    <t>حسب النشاط الاقتصادي</t>
  </si>
  <si>
    <t>Bread  and Cereals</t>
  </si>
  <si>
    <t>Meat</t>
  </si>
  <si>
    <t>Oils and Fats</t>
  </si>
  <si>
    <t>Fish and Sea Food</t>
  </si>
  <si>
    <t>Fruits</t>
  </si>
  <si>
    <t>Promotion and Culture (Non-profitable)</t>
  </si>
  <si>
    <t>Personally Secured Credits and Overdrafts</t>
  </si>
  <si>
    <t>غير معمرة</t>
  </si>
  <si>
    <t>بضائع غير مصنفة</t>
  </si>
  <si>
    <t>التصدير</t>
  </si>
  <si>
    <t>Exports</t>
  </si>
  <si>
    <t>التصنيف الدولي المعدل</t>
  </si>
  <si>
    <t>مقبوضات تحويلات العاملين</t>
  </si>
  <si>
    <t>Travel Receipts</t>
  </si>
  <si>
    <t>Promotion and Culture</t>
  </si>
  <si>
    <t>قروض طويلة الأجل</t>
  </si>
  <si>
    <t>Long-Term Loans</t>
  </si>
  <si>
    <t>Transport Equipments</t>
  </si>
  <si>
    <t>الإدخال المؤقت</t>
  </si>
  <si>
    <t>الصحة</t>
  </si>
  <si>
    <t>الاتصالات</t>
  </si>
  <si>
    <t>الترويج والثقافة</t>
  </si>
  <si>
    <t>التعليم</t>
  </si>
  <si>
    <t>المطاعم والفنادق</t>
  </si>
  <si>
    <t>سلع وخدمات متنوعة</t>
  </si>
  <si>
    <t>Bank Bemo Saudi Fransi</t>
  </si>
  <si>
    <t>Temporary Entry</t>
  </si>
  <si>
    <t>الإنتاج المحلي الإجمالي بسعر المنتج</t>
  </si>
  <si>
    <t xml:space="preserve">General Index </t>
  </si>
  <si>
    <t>Italy</t>
  </si>
  <si>
    <t>روسيا الاتحادية</t>
  </si>
  <si>
    <t>Russia</t>
  </si>
  <si>
    <t>الولايات المتحدة الأمريكية</t>
  </si>
  <si>
    <t>بريطانيا</t>
  </si>
  <si>
    <t>United Kingdom</t>
  </si>
  <si>
    <t>تركيا</t>
  </si>
  <si>
    <t>Turkey</t>
  </si>
  <si>
    <t>Romania</t>
  </si>
  <si>
    <t>المملكة العربية السعودية</t>
  </si>
  <si>
    <t>Saudi Arabia</t>
  </si>
  <si>
    <t>Agriculture Raw Materials</t>
  </si>
  <si>
    <t>المواد المصنوعة</t>
  </si>
  <si>
    <t>Manufactured Materials</t>
  </si>
  <si>
    <t>Wood and Products thereof</t>
  </si>
  <si>
    <t>Paper and Products thereof</t>
  </si>
  <si>
    <t>Metal and Products thereof</t>
  </si>
  <si>
    <t>رومانيا</t>
  </si>
  <si>
    <t>لقاء تخزين منتجات زراعية والمنتجات المعدة للتصدير</t>
  </si>
  <si>
    <t>Against Storage of Agricultural Goods and Exports</t>
  </si>
  <si>
    <t>القروض بضمانات شخصية</t>
  </si>
  <si>
    <t>Against personal guaranties</t>
  </si>
  <si>
    <t>Overdrafts</t>
  </si>
  <si>
    <t>فوائد التأخير</t>
  </si>
  <si>
    <t>عمليات الحسم</t>
  </si>
  <si>
    <t xml:space="preserve">سندات صناعية        </t>
  </si>
  <si>
    <t>Industrial Bills</t>
  </si>
  <si>
    <t>سندات تجارية</t>
  </si>
  <si>
    <t>Commercial Bills</t>
  </si>
  <si>
    <t>قصيرة ومتوسطة الأجل</t>
  </si>
  <si>
    <t>Short-Term</t>
  </si>
  <si>
    <t>Medium and Long-Term</t>
  </si>
  <si>
    <t>الحسابات الجارية المدينة</t>
  </si>
  <si>
    <t>Overdrawn Current Accounts</t>
  </si>
  <si>
    <t xml:space="preserve">قروض قصيرة الأجل  </t>
  </si>
  <si>
    <t>Short-Term Loans</t>
  </si>
  <si>
    <t>قروض قصيرة الأجل تزيد على 50000 ل.س</t>
  </si>
  <si>
    <t>قروض متوسطة وطويلة الأجل</t>
  </si>
  <si>
    <t>Medium and Long-Term Loans</t>
  </si>
  <si>
    <t>من أجل الغايات السكنية</t>
  </si>
  <si>
    <t>For Housing Purposes</t>
  </si>
  <si>
    <t>حتى عشر سنوات</t>
  </si>
  <si>
    <t>Up to Ten Years</t>
  </si>
  <si>
    <t>Up to Fifteen Years</t>
  </si>
  <si>
    <t xml:space="preserve">مشاريع البناء السياحية والمستشفيات والمدارس </t>
  </si>
  <si>
    <t>Real Estate for Hospitals, Schools &amp; Tourism</t>
  </si>
  <si>
    <t>سلع مشتراة في الموانئ بواسطة الناقلات</t>
  </si>
  <si>
    <t xml:space="preserve">       Goods procured in ports by carriers</t>
  </si>
  <si>
    <t>الكهرباء</t>
  </si>
  <si>
    <t>منح وهبات</t>
  </si>
  <si>
    <t>نفطي</t>
  </si>
  <si>
    <t>غبر نفطي</t>
  </si>
  <si>
    <t>النقل</t>
  </si>
  <si>
    <t>قطن محبوب</t>
  </si>
  <si>
    <t>تبغ</t>
  </si>
  <si>
    <t>Tobacco</t>
  </si>
  <si>
    <t>شوندر سكري</t>
  </si>
  <si>
    <t>Sugar Beets</t>
  </si>
  <si>
    <t>فول سوداني</t>
  </si>
  <si>
    <t>زيتون</t>
  </si>
  <si>
    <t>Olives</t>
  </si>
  <si>
    <t xml:space="preserve">عنب </t>
  </si>
  <si>
    <t>Grapes</t>
  </si>
  <si>
    <t>تفاح</t>
  </si>
  <si>
    <t>تمويل صغار الصناع وأرباب الحرف</t>
  </si>
  <si>
    <t>تمويل صغار التجار وأرباب المهن</t>
  </si>
  <si>
    <t>مواد ضرورية للصناعة غير مصنفة  في مكان أخر</t>
  </si>
  <si>
    <t>Basic Metallic Industries</t>
  </si>
  <si>
    <t>Wood and Wooden Products</t>
  </si>
  <si>
    <t>Clothes and Fur Preparation</t>
  </si>
  <si>
    <t>Commercial Transactions Bills</t>
  </si>
  <si>
    <t>الجلود (عدا جلود الفراء)</t>
  </si>
  <si>
    <t>Fruits,Vegetables and Preparations thereof</t>
  </si>
  <si>
    <t>الصناعات الاستخراجية</t>
  </si>
  <si>
    <t>مدين</t>
  </si>
  <si>
    <t>الرصيد</t>
  </si>
  <si>
    <t>Credit</t>
  </si>
  <si>
    <t>Debit</t>
  </si>
  <si>
    <t>Balance</t>
  </si>
  <si>
    <t>قروض ذوي الدخل المحدود</t>
  </si>
  <si>
    <t>Limited Income Groups</t>
  </si>
  <si>
    <t>According to S.I.T.C. Revised</t>
  </si>
  <si>
    <t>Food and Live Animals</t>
  </si>
  <si>
    <t>Animal and Vegetable Oil and Fats</t>
  </si>
  <si>
    <t>Chemicals</t>
  </si>
  <si>
    <t>المصرف التجاري السوري</t>
  </si>
  <si>
    <t>قروض قصيرة الأجل</t>
  </si>
  <si>
    <t>اعتمادات مهنية وتجارية</t>
  </si>
  <si>
    <t>Vocational and Commercial Credits</t>
  </si>
  <si>
    <t>Hospitals, Labs and Raies Labs Loans..</t>
  </si>
  <si>
    <t>القطاع العام</t>
  </si>
  <si>
    <t xml:space="preserve">Private Sector </t>
  </si>
  <si>
    <t xml:space="preserve">عمليات الحسم </t>
  </si>
  <si>
    <t>عمليات القروض والسلف</t>
  </si>
  <si>
    <t>الفلزات القاعدية الأساسية</t>
  </si>
  <si>
    <t>الآلات والمعدات الأخرى</t>
  </si>
  <si>
    <t>Other Equipments and Machines</t>
  </si>
  <si>
    <t>أجهزة كهربائية غير مصنفة في مكان أخر</t>
  </si>
  <si>
    <t>Electric Equipments and  Machines</t>
  </si>
  <si>
    <t>معدات وأجهزة التلفزيون</t>
  </si>
  <si>
    <t>صنع الأثاث ومنتجات غير مصنفة في مكان أخر</t>
  </si>
  <si>
    <t>صناعة الماء والكهرباء</t>
  </si>
  <si>
    <t>القادمون</t>
  </si>
  <si>
    <t>Arrivals</t>
  </si>
  <si>
    <t>المياه المعدنية، والمشروبات المرطبة، وأنواع عصير الفواكه</t>
  </si>
  <si>
    <t>المشروبات الكحولية والتبغ</t>
  </si>
  <si>
    <t>الملابس والأحذية</t>
  </si>
  <si>
    <t>الترويج والثقافة - غير ربحية</t>
  </si>
  <si>
    <t>خدمات التأمين</t>
  </si>
  <si>
    <t>خدمات مالية</t>
  </si>
  <si>
    <t>shoes</t>
  </si>
  <si>
    <t>House Rents</t>
  </si>
  <si>
    <t>House Maintenance</t>
  </si>
  <si>
    <t>House Equipments and regular Maintenance</t>
  </si>
  <si>
    <t>Furniture,Equipments,Carpets and others</t>
  </si>
  <si>
    <t>House Textiles</t>
  </si>
  <si>
    <t>House Equipments</t>
  </si>
  <si>
    <t>Health</t>
  </si>
  <si>
    <t>Communication</t>
  </si>
  <si>
    <t>Hotels and Restaurants</t>
  </si>
  <si>
    <t>Goods and Services use for House Maintenance</t>
  </si>
  <si>
    <t>القسم الخامس</t>
  </si>
  <si>
    <t>Part Five</t>
  </si>
  <si>
    <t>Transport Equipments &amp; Accessories thereof</t>
  </si>
  <si>
    <t>نسب السيولة ومعدلات دوران العملة</t>
  </si>
  <si>
    <t>Velocity and Liquidity Ratios</t>
  </si>
  <si>
    <t>كمية (بآلاف الأطنان)</t>
  </si>
  <si>
    <t>الأصول الثابتة (رأسمال)</t>
  </si>
  <si>
    <t xml:space="preserve">دائن </t>
  </si>
  <si>
    <t>Foreigners</t>
  </si>
  <si>
    <t>Money Multiplier (M2 / M0)</t>
  </si>
  <si>
    <t>M2 / GDP</t>
  </si>
  <si>
    <t>Credit and Deposits Ratios</t>
  </si>
  <si>
    <t>نسبة الودائع بالقطع الأجنبي لمجموع الودائع</t>
  </si>
  <si>
    <t xml:space="preserve">سندات الصفقات التجارية </t>
  </si>
  <si>
    <t>سندات الصفقات الصناعية</t>
  </si>
  <si>
    <t xml:space="preserve">سندات الصفقات الزراعية </t>
  </si>
  <si>
    <t>تمويل قروض وسلف أخرى</t>
  </si>
  <si>
    <t>قطاع عام ومشترك وأفراد</t>
  </si>
  <si>
    <t>جمعيات تعاونية</t>
  </si>
  <si>
    <t>Cooperatives</t>
  </si>
  <si>
    <t>Live Animals and Meat</t>
  </si>
  <si>
    <t>التبغ</t>
  </si>
  <si>
    <t>منها القطاع العام</t>
  </si>
  <si>
    <t>الوقود والزيوت المعدنية</t>
  </si>
  <si>
    <t>وسائل النقل وقطعها التبديلية</t>
  </si>
  <si>
    <t>Central Bank of Syria</t>
  </si>
  <si>
    <t>نسبة النقد المتداول لمجموع الودائع</t>
  </si>
  <si>
    <t>Currency in Circulation / Total Deposits</t>
  </si>
  <si>
    <t>الدخل</t>
  </si>
  <si>
    <t>Of which Public Sector</t>
  </si>
  <si>
    <t>الوقود المعدنية ومواد التشحيم والمواد المشابهة</t>
  </si>
  <si>
    <t>مصنوعات منوعة</t>
  </si>
  <si>
    <t>بضائع غير مصنعة</t>
  </si>
  <si>
    <t>Imports</t>
  </si>
  <si>
    <t>حسب طبيعة المواد</t>
  </si>
  <si>
    <t>حسب القطاعات</t>
  </si>
  <si>
    <t>ثمار وخضار ومحضراتها</t>
  </si>
  <si>
    <t>المواد الكيماوية ومنتجاتها</t>
  </si>
  <si>
    <t>Main Imports</t>
  </si>
  <si>
    <t>Main Exports</t>
  </si>
  <si>
    <t>Live Animal, Meat and Canned Meat</t>
  </si>
  <si>
    <t>Machinery and Equipment</t>
  </si>
  <si>
    <t>الموجودات الأخرى</t>
  </si>
  <si>
    <t>المواد المصنعة</t>
  </si>
  <si>
    <t>Other Activities</t>
  </si>
  <si>
    <t>الترانزيت</t>
  </si>
  <si>
    <t>Trade Balance</t>
  </si>
  <si>
    <t>Services Balance</t>
  </si>
  <si>
    <t>Income Balance</t>
  </si>
  <si>
    <t>ثمار وخضراوات</t>
  </si>
  <si>
    <t>Fruits and Vegetables</t>
  </si>
  <si>
    <t>أخشاب ومصنوعاتها</t>
  </si>
  <si>
    <t>الورق ومصنوعاته</t>
  </si>
  <si>
    <t>مواد نسيجية ومصنوعاتها</t>
  </si>
  <si>
    <t>Textiles and Textile Articles</t>
  </si>
  <si>
    <t>Fiscal Statistics</t>
  </si>
  <si>
    <t>Financing of Public Sector Commercial Goods Storage</t>
  </si>
  <si>
    <t>إدلب</t>
  </si>
  <si>
    <t>Exceptional Proceeds</t>
  </si>
  <si>
    <t>Taxes on International Trade</t>
  </si>
  <si>
    <t xml:space="preserve">حلب </t>
  </si>
  <si>
    <t>Aleppo</t>
  </si>
  <si>
    <t>Homs</t>
  </si>
  <si>
    <t>حماه</t>
  </si>
  <si>
    <t>Hama</t>
  </si>
  <si>
    <t>اللاذقية</t>
  </si>
  <si>
    <t>Lattakia</t>
  </si>
  <si>
    <t>المحافظات الأخرى</t>
  </si>
  <si>
    <t>المصرف الصناعي</t>
  </si>
  <si>
    <t>Idleb</t>
  </si>
  <si>
    <t>الرقة</t>
  </si>
  <si>
    <t>الحسكة</t>
  </si>
  <si>
    <t>Al-Hasaka</t>
  </si>
  <si>
    <t>المصرف العقاري</t>
  </si>
  <si>
    <t>المحروقات</t>
  </si>
  <si>
    <t>Fuels</t>
  </si>
  <si>
    <t xml:space="preserve"> مواد البناء</t>
  </si>
  <si>
    <t>الاستهلاك النهائي</t>
  </si>
  <si>
    <t>Real Estate Bank</t>
  </si>
  <si>
    <t>Popular Credit Bank</t>
  </si>
  <si>
    <t>السلع</t>
  </si>
  <si>
    <t>البضائع العامة</t>
  </si>
  <si>
    <t>Financing of Small Tradesmen</t>
  </si>
  <si>
    <t>Agricultural Cooperative Bank</t>
  </si>
  <si>
    <t>Long-Term</t>
  </si>
  <si>
    <t>Mining, Manufacturing and Utilities</t>
  </si>
  <si>
    <t>Social and Personal Services</t>
  </si>
  <si>
    <t>شبكات المياه وتوزيعها</t>
  </si>
  <si>
    <t>القسم الأول</t>
  </si>
  <si>
    <t>Part One</t>
  </si>
  <si>
    <t>Monetary and Banking Statistics</t>
  </si>
  <si>
    <t>القسم الثاني</t>
  </si>
  <si>
    <t>Part Two</t>
  </si>
  <si>
    <t>Netherlands</t>
  </si>
  <si>
    <t>اليابان</t>
  </si>
  <si>
    <t>Japan</t>
  </si>
  <si>
    <t>اليونان</t>
  </si>
  <si>
    <t>Greece</t>
  </si>
  <si>
    <t>Other Countries</t>
  </si>
  <si>
    <t>قيمة (بملايين الليرات السورية)</t>
  </si>
  <si>
    <t>Food and Beverages</t>
  </si>
  <si>
    <t>Unclassified Goods</t>
  </si>
  <si>
    <t>للاستهلاك المنزلي</t>
  </si>
  <si>
    <t>للصناعة</t>
  </si>
  <si>
    <t>مواد ضرورية للصناعة (غير غذائية)</t>
  </si>
  <si>
    <t>December</t>
  </si>
  <si>
    <t>June</t>
  </si>
  <si>
    <t>July</t>
  </si>
  <si>
    <t>August</t>
  </si>
  <si>
    <t>September</t>
  </si>
  <si>
    <t>October</t>
  </si>
  <si>
    <t>November</t>
  </si>
  <si>
    <t>January</t>
  </si>
  <si>
    <t>International Bank for Trade and Finance</t>
  </si>
  <si>
    <t>مصرف بيمو السعودي الفرنسي</t>
  </si>
  <si>
    <t>مصرف سورية و المهجر</t>
  </si>
  <si>
    <t>Culture and National Guidance</t>
  </si>
  <si>
    <t>Agriculture, Forestry and Fishing</t>
  </si>
  <si>
    <t>Other European Countries</t>
  </si>
  <si>
    <t>الولايات المتحدة وكندا</t>
  </si>
  <si>
    <t>Rest of the World</t>
  </si>
  <si>
    <t>أهم البلدان</t>
  </si>
  <si>
    <t>مصرف سورية المركزي</t>
  </si>
  <si>
    <t>قروض المشاريع السياحية</t>
  </si>
  <si>
    <t>Foodstuff and Beverages</t>
  </si>
  <si>
    <t>Water Networks and Distribution</t>
  </si>
  <si>
    <t>حبوب</t>
  </si>
  <si>
    <t>بقول</t>
  </si>
  <si>
    <t>خضروات</t>
  </si>
  <si>
    <t>محاصيل صناعية</t>
  </si>
  <si>
    <t>منتجات أخرى</t>
  </si>
  <si>
    <t>Dry Legumes</t>
  </si>
  <si>
    <t>Vegetable Production</t>
  </si>
  <si>
    <t>Chick-Peas</t>
  </si>
  <si>
    <t>الخدمات</t>
  </si>
  <si>
    <t>Redemptions</t>
  </si>
  <si>
    <t>Building and Construction</t>
  </si>
  <si>
    <t>Wholesale and Retail Trade</t>
  </si>
  <si>
    <t>Mining, Manufacturing, and Utilities</t>
  </si>
  <si>
    <t>Transport and Communications</t>
  </si>
  <si>
    <t>Finance and Insurance</t>
  </si>
  <si>
    <t>Value (in Millions of Syrian Pounds)</t>
  </si>
  <si>
    <t>المواد المعدنية والحاجات المصنوعة منها</t>
  </si>
  <si>
    <t>الأردن</t>
  </si>
  <si>
    <t>Jordan</t>
  </si>
  <si>
    <t>اسبانيا</t>
  </si>
  <si>
    <t>Spain</t>
  </si>
  <si>
    <t>Germany</t>
  </si>
  <si>
    <t>ايران</t>
  </si>
  <si>
    <t>-</t>
  </si>
  <si>
    <t>Iran</t>
  </si>
  <si>
    <t>الودائع بالقطع الأجنبي</t>
  </si>
  <si>
    <t>تأمينات أخرى وحسابات مجمدة</t>
  </si>
  <si>
    <t>الاستلاف من المصرف المركزي</t>
  </si>
  <si>
    <t>حسابات رأس المال</t>
  </si>
  <si>
    <t>( بملايين الليرات السورية )</t>
  </si>
  <si>
    <t>Other Equipments &amp; Accessories thereof</t>
  </si>
  <si>
    <t>Onions</t>
  </si>
  <si>
    <t>Housing Institutions and Municipalities</t>
  </si>
  <si>
    <t>Housing Cooperatives</t>
  </si>
  <si>
    <t>Hospitals, Schools and Tourism</t>
  </si>
  <si>
    <t>سندات تمويل صغار الصناع وأرباب الحرف لمدة 300 يوماً</t>
  </si>
  <si>
    <t>Small Industries Financing Bills (300 days)</t>
  </si>
  <si>
    <t>خدمات ثقافية وترفيهية</t>
  </si>
  <si>
    <t>Transportation</t>
  </si>
  <si>
    <t>المواد الغذائية</t>
  </si>
  <si>
    <t xml:space="preserve">بلدان أوربية أخرى  </t>
  </si>
  <si>
    <t>Vacationing Residence (Individuals and Investors)</t>
  </si>
  <si>
    <t>Small Industries Transactions Bills (300 days)</t>
  </si>
  <si>
    <t xml:space="preserve">التغير النسبي عن رصيد العام السابق </t>
  </si>
  <si>
    <t>Annual Change in Percentage</t>
  </si>
  <si>
    <t>Citrus Trees</t>
  </si>
  <si>
    <t>بيض (بملايين الوحدة)</t>
  </si>
  <si>
    <t>تكاثر الحيوان</t>
  </si>
  <si>
    <t>بيض</t>
  </si>
  <si>
    <t>صوف وشعر</t>
  </si>
  <si>
    <t>Part Three</t>
  </si>
  <si>
    <t>القسم الثالث</t>
  </si>
  <si>
    <t>القسم الرابع</t>
  </si>
  <si>
    <t>Part Four</t>
  </si>
  <si>
    <t>By Utilization</t>
  </si>
  <si>
    <t>By Sectors</t>
  </si>
  <si>
    <t>By Economic Purpose</t>
  </si>
  <si>
    <t>الأمن القومي</t>
  </si>
  <si>
    <t>التعليم العالي</t>
  </si>
  <si>
    <t>الاقتصاد والمال</t>
  </si>
  <si>
    <t>Administration and Judiciary</t>
  </si>
  <si>
    <t>Foreign Affairs and Information</t>
  </si>
  <si>
    <t>الاستثمار المباشر</t>
  </si>
  <si>
    <t>الدخل من الدين (الفوائد)</t>
  </si>
  <si>
    <t>Textiles</t>
  </si>
  <si>
    <t>الفوسفات</t>
  </si>
  <si>
    <t>Phosphate</t>
  </si>
  <si>
    <t>Investment Expenditures</t>
  </si>
  <si>
    <t>France</t>
  </si>
  <si>
    <t>الكويت</t>
  </si>
  <si>
    <t>Kuwait</t>
  </si>
  <si>
    <t>لبنان</t>
  </si>
  <si>
    <t>آلات وأجهزة</t>
  </si>
  <si>
    <t>وسائل النقل</t>
  </si>
  <si>
    <t>ميزان الخدمات</t>
  </si>
  <si>
    <t>ميزان الدخل</t>
  </si>
  <si>
    <t>التحويلات الجارية</t>
  </si>
  <si>
    <t>Annual Change in Millions of SYP</t>
  </si>
  <si>
    <t>Local Resources</t>
  </si>
  <si>
    <t>Other Investment Revenues</t>
  </si>
  <si>
    <t>حسب الوظيفة</t>
  </si>
  <si>
    <t>Gross Output at Producers Value</t>
  </si>
  <si>
    <t>الاستهلاك الوسيط</t>
  </si>
  <si>
    <t>Intermediate Consumption</t>
  </si>
  <si>
    <t>الناتج المحلي بسعر السوق</t>
  </si>
  <si>
    <t>Gross Domestic Product at Market Prices</t>
  </si>
  <si>
    <t>اهتلاك رأس المال الثابت</t>
  </si>
  <si>
    <t>Consumption of Fixed Capital</t>
  </si>
  <si>
    <t>الناتج المحلي الصافي بسعر السوق</t>
  </si>
  <si>
    <t>شبه النقد</t>
  </si>
  <si>
    <t>Other Expenditures</t>
  </si>
  <si>
    <t>نفقات جارية</t>
  </si>
  <si>
    <t>رواتب وأجور</t>
  </si>
  <si>
    <t>ضرائب على التجارة الدولية</t>
  </si>
  <si>
    <t>ضرائب أخرى</t>
  </si>
  <si>
    <t>Other Taxes</t>
  </si>
  <si>
    <t>Facsimile :</t>
  </si>
  <si>
    <t>Telephone :</t>
  </si>
  <si>
    <t>عدد العاملين</t>
  </si>
  <si>
    <t>Extractive Industries</t>
  </si>
  <si>
    <t>الصناعات التحويلية</t>
  </si>
  <si>
    <t>النقد في الصندوق (بالليرة السورية)</t>
  </si>
  <si>
    <t>Demand Deposits</t>
  </si>
  <si>
    <t>Foreign Currency Deposits</t>
  </si>
  <si>
    <t xml:space="preserve">بلدان الاتحاد الأوروبي  </t>
  </si>
  <si>
    <t>U.S.A. and Canada</t>
  </si>
  <si>
    <t>U.S.A.</t>
  </si>
  <si>
    <t>Free Zones</t>
  </si>
  <si>
    <t xml:space="preserve">المناطق الحرة </t>
  </si>
  <si>
    <t>In Foreign Currency</t>
  </si>
  <si>
    <t>متوسطة الأجل</t>
  </si>
  <si>
    <t>طويلة الأجل</t>
  </si>
  <si>
    <t>Finished</t>
  </si>
  <si>
    <t>المواد نصف المصنعة</t>
  </si>
  <si>
    <t>Semi-finished</t>
  </si>
  <si>
    <t>قطاع عام</t>
  </si>
  <si>
    <t>أهم الصادرات</t>
  </si>
  <si>
    <t>العدس</t>
  </si>
  <si>
    <t>Raw and Refined Sugar</t>
  </si>
  <si>
    <t>Chemicals and Products thereof</t>
  </si>
  <si>
    <t>Resins, Artificial Rubber and Products thereof</t>
  </si>
  <si>
    <t>وسطي الفترة</t>
  </si>
  <si>
    <t>Period Average</t>
  </si>
  <si>
    <t>اليورو</t>
  </si>
  <si>
    <t>Euro</t>
  </si>
  <si>
    <t>الجنيه الاسترليني</t>
  </si>
  <si>
    <t>Sterling Pound</t>
  </si>
  <si>
    <t>الريال السعودي</t>
  </si>
  <si>
    <t>Saudi Riyal</t>
  </si>
  <si>
    <t>الدينار الأردني</t>
  </si>
  <si>
    <t>Jordanian Dinar</t>
  </si>
  <si>
    <t>الليرة اللبنانية</t>
  </si>
  <si>
    <t>Lebanese Pound</t>
  </si>
  <si>
    <t>الجنيه المصري</t>
  </si>
  <si>
    <t>Egyptian Pound</t>
  </si>
  <si>
    <t>الليرة التركية</t>
  </si>
  <si>
    <t>Turkish Pound</t>
  </si>
  <si>
    <t xml:space="preserve">End of Period </t>
  </si>
  <si>
    <t>Cooperative Sector</t>
  </si>
  <si>
    <t>Time Deposits</t>
  </si>
  <si>
    <t>Saving Deposits</t>
  </si>
  <si>
    <t>Other</t>
  </si>
  <si>
    <t>European Union</t>
  </si>
  <si>
    <t>Egypt</t>
  </si>
  <si>
    <t>Money Supply ( M1 )</t>
  </si>
  <si>
    <t>مصنعة</t>
  </si>
  <si>
    <t>Processed</t>
  </si>
  <si>
    <t>Public and Mixed Sectors and Individuals</t>
  </si>
  <si>
    <t>المستشفيات، المدارس، المنشآت والجمعيات التعاونية السياحية</t>
  </si>
  <si>
    <t>الناتج المحلي الإجمالي بتكلفة عوامل الإنتاج</t>
  </si>
  <si>
    <t xml:space="preserve">خام </t>
  </si>
  <si>
    <t>Primary</t>
  </si>
  <si>
    <t>Industry</t>
  </si>
  <si>
    <t>Households</t>
  </si>
  <si>
    <t xml:space="preserve">الفائض المتاح </t>
  </si>
  <si>
    <t>Available Surplus</t>
  </si>
  <si>
    <t>الاستيراد</t>
  </si>
  <si>
    <t xml:space="preserve">الملابس </t>
  </si>
  <si>
    <t xml:space="preserve"> Glasses,Tables and House Tools</t>
  </si>
  <si>
    <t>Other Goods and Services</t>
  </si>
  <si>
    <t>ديون  أخرى</t>
  </si>
  <si>
    <t>محفظة السندات</t>
  </si>
  <si>
    <t>تأمينات لقاء عمليات الاستيراد</t>
  </si>
  <si>
    <t>قطاعات أخرى</t>
  </si>
  <si>
    <t>…</t>
  </si>
  <si>
    <t>Other Sectors</t>
  </si>
  <si>
    <t>الزراعة</t>
  </si>
  <si>
    <t>المجموع</t>
  </si>
  <si>
    <t>Agriculture</t>
  </si>
  <si>
    <t>Capital Accounts</t>
  </si>
  <si>
    <t>الودائع تحت الطلب</t>
  </si>
  <si>
    <t>الميزان الجاري (نسبة من الناتج المحلي)</t>
  </si>
  <si>
    <t>National Accounts and Prices</t>
  </si>
  <si>
    <t>الحسابات القومية والأسعار</t>
  </si>
  <si>
    <t>معدل النمو الاقتصادي الحقيقي (%)</t>
  </si>
  <si>
    <t>Current Expenditures</t>
  </si>
  <si>
    <t>External Accounts</t>
  </si>
  <si>
    <t>Total Consumption</t>
  </si>
  <si>
    <t>Gross Capital Formation</t>
  </si>
  <si>
    <t>Net Exports of Goods and Services</t>
  </si>
  <si>
    <t>In Percent of GDP</t>
  </si>
  <si>
    <t>الصادرات</t>
  </si>
  <si>
    <t xml:space="preserve">الميزان التجاري </t>
  </si>
  <si>
    <t>Building Materials</t>
  </si>
  <si>
    <t xml:space="preserve"> </t>
  </si>
  <si>
    <t>Net Domestic Product at Market Prices</t>
  </si>
  <si>
    <t>قطاع خاص</t>
  </si>
  <si>
    <t>Neighboring Arab Countries</t>
  </si>
  <si>
    <t xml:space="preserve">بلدان عربية مجاورة </t>
  </si>
  <si>
    <t>بقية العالم</t>
  </si>
  <si>
    <t>Net Foreign Assets</t>
  </si>
  <si>
    <t>Net Domestic Assets</t>
  </si>
  <si>
    <t>Local Banks</t>
  </si>
  <si>
    <t>صافي الموجودات المحلية</t>
  </si>
  <si>
    <t>مجموع الموجودات = مجموع المطاليب</t>
  </si>
  <si>
    <t>المطاليب</t>
  </si>
  <si>
    <t>بالعملات الأجنبية</t>
  </si>
  <si>
    <t>الالتزامات الأجنبية</t>
  </si>
  <si>
    <t>المطاليب الأخرى</t>
  </si>
  <si>
    <t>End of Period</t>
  </si>
  <si>
    <t>نهاية الفترة</t>
  </si>
  <si>
    <t>Cash in Vault (in foreign currency)</t>
  </si>
  <si>
    <t xml:space="preserve">  Public Sector</t>
  </si>
  <si>
    <t xml:space="preserve">  Private Sector</t>
  </si>
  <si>
    <t>الناتج المحلي الإجمالي</t>
  </si>
  <si>
    <t>Machinery and other Equipments</t>
  </si>
  <si>
    <t>الإنتاج النباتي</t>
  </si>
  <si>
    <t>الإنتاج الحيواني</t>
  </si>
  <si>
    <t>أهم المحاصيل (بآلاف الأطنان)</t>
  </si>
  <si>
    <t>Major Crops (in Thousands of Tons)</t>
  </si>
  <si>
    <t>Animal Production</t>
  </si>
  <si>
    <t>Wool and Hair</t>
  </si>
  <si>
    <t>Cotton (Unginned )</t>
  </si>
  <si>
    <t>Peanuts</t>
  </si>
  <si>
    <t>Eggs (in Millions of Units)</t>
  </si>
  <si>
    <t>Tanning, Preparation, and Hides</t>
  </si>
  <si>
    <t>Radio and T.V. Equipments</t>
  </si>
  <si>
    <t>إنتاج الطاقة الكهربائية</t>
  </si>
  <si>
    <t>Workers Remittances</t>
  </si>
  <si>
    <t>Current Transfers</t>
  </si>
  <si>
    <t>الفهرس</t>
  </si>
  <si>
    <t>الصفحة</t>
  </si>
  <si>
    <t>Industry of Electric and Water</t>
  </si>
  <si>
    <t>Production of Electric Power</t>
  </si>
  <si>
    <t>المشروبات والتبغ</t>
  </si>
  <si>
    <t>Beverages and Tobacco</t>
  </si>
  <si>
    <t>مواد غذائية أخرى</t>
  </si>
  <si>
    <t>Other Foodstuff</t>
  </si>
  <si>
    <t>المواد العلفية</t>
  </si>
  <si>
    <t>المواد الأولية الزراعية</t>
  </si>
  <si>
    <t>Nights Spent by Tourists</t>
  </si>
  <si>
    <t>الليالي السياحية</t>
  </si>
  <si>
    <t>متحصلات استثنائية</t>
  </si>
  <si>
    <t>Foreign Loans and Resources</t>
  </si>
  <si>
    <t>Lending and other Repayable Liabilities</t>
  </si>
  <si>
    <t>بالليرة السورية</t>
  </si>
  <si>
    <t>طرطوس</t>
  </si>
  <si>
    <t>Tartous</t>
  </si>
  <si>
    <t>Alcoholic Drinks</t>
  </si>
  <si>
    <t>الإحصاءات النقدية والمصرفية</t>
  </si>
  <si>
    <t>الإحصاءات المالية</t>
  </si>
  <si>
    <t>Government Services</t>
  </si>
  <si>
    <t xml:space="preserve">الحسابات النقدية </t>
  </si>
  <si>
    <t xml:space="preserve">Monetary Accounts </t>
  </si>
  <si>
    <t xml:space="preserve"> الديون على المؤسسات العامة الاقتصادية</t>
  </si>
  <si>
    <t xml:space="preserve"> الديون على القطاع الخاص (مقيم)</t>
  </si>
  <si>
    <t xml:space="preserve"> الديون على المؤسسات المالية غير المصرفية</t>
  </si>
  <si>
    <t>الودائع تحت الطلب بالليرة السورية</t>
  </si>
  <si>
    <t xml:space="preserve"> الحكومة المركزية</t>
  </si>
  <si>
    <t xml:space="preserve"> المؤسسات المالية غير المصرفية</t>
  </si>
  <si>
    <t>شهادات الايداع</t>
  </si>
  <si>
    <t>Central Government</t>
  </si>
  <si>
    <t>Private sector (Resident)</t>
  </si>
  <si>
    <t>الاحتياطيات</t>
  </si>
  <si>
    <t>القطاع الخاص (مقيم)</t>
  </si>
  <si>
    <t>المؤسسات المالية غير المصرفية</t>
  </si>
  <si>
    <t>Claims on Public sector</t>
  </si>
  <si>
    <t>Claims on Private sector (Resident)</t>
  </si>
  <si>
    <t>Claims on Other Financial Institutions</t>
  </si>
  <si>
    <t>Reserves</t>
  </si>
  <si>
    <t>Deposits with the Central Bank of Syria</t>
  </si>
  <si>
    <t>Certificate of Deposits (CDs)</t>
  </si>
  <si>
    <t>Credit from the Central Bank Of Syria</t>
  </si>
  <si>
    <t xml:space="preserve"> الديون على الحكومة المركزية</t>
  </si>
  <si>
    <t xml:space="preserve">الكتلة النقدية ( م1 ) </t>
  </si>
  <si>
    <t>أرصدة لدى المراسلون في الخارج</t>
  </si>
  <si>
    <t xml:space="preserve"> الديون على القطاع العام </t>
  </si>
  <si>
    <t xml:space="preserve"> المؤسسات العامة الاقتصادية</t>
  </si>
  <si>
    <t xml:space="preserve"> القطاع الخاص (مقيم)</t>
  </si>
  <si>
    <t xml:space="preserve"> ودائع التوفير (قطاع خاص مقيم)</t>
  </si>
  <si>
    <t xml:space="preserve">  القطاع الخاص (مقيم)</t>
  </si>
  <si>
    <t xml:space="preserve">  الحكومة المركزية</t>
  </si>
  <si>
    <t xml:space="preserve">  المؤسسات العامة الاقتصادية</t>
  </si>
  <si>
    <t xml:space="preserve">  المؤسسات المالية غير المصرفية</t>
  </si>
  <si>
    <t xml:space="preserve"> القطاع الخاص (غير مقيم)</t>
  </si>
  <si>
    <t xml:space="preserve">     مؤسسات الأعمال</t>
  </si>
  <si>
    <t xml:space="preserve">      الأفراد</t>
  </si>
  <si>
    <t xml:space="preserve">     المؤسسات المالية غير المصرفية</t>
  </si>
  <si>
    <t xml:space="preserve"> الودائع بالليرة السورية</t>
  </si>
  <si>
    <t xml:space="preserve"> الودائع بالقطع الأجنبي</t>
  </si>
  <si>
    <t xml:space="preserve"> ودائع توفير</t>
  </si>
  <si>
    <t>نسبة من إجمالي الودائع</t>
  </si>
  <si>
    <t>الودائع حسب الجهة المودعة</t>
  </si>
  <si>
    <t>الودائع حسب نوع العملة</t>
  </si>
  <si>
    <t>الودائع حسب نوع الوديعة</t>
  </si>
  <si>
    <t xml:space="preserve"> الودائع تحت الطلب</t>
  </si>
  <si>
    <t xml:space="preserve"> الودائع لأجل</t>
  </si>
  <si>
    <t xml:space="preserve"> ودائع التوفير</t>
  </si>
  <si>
    <t>وحدة حقوق السحب الخاصة (SDRs)</t>
  </si>
  <si>
    <t xml:space="preserve">الفرنك السويسري </t>
  </si>
  <si>
    <t>معدل نمو الودائع</t>
  </si>
  <si>
    <t>الودائع بالليرة السورية</t>
  </si>
  <si>
    <t xml:space="preserve">   الأفراد (مقيمين)</t>
  </si>
  <si>
    <t xml:space="preserve">ودائع لأجل </t>
  </si>
  <si>
    <t xml:space="preserve">   الأفراد (غير مقيمين)</t>
  </si>
  <si>
    <t xml:space="preserve">المرابحة </t>
  </si>
  <si>
    <t>البيع الآجل</t>
  </si>
  <si>
    <t>السلم</t>
  </si>
  <si>
    <t>الاستصناع</t>
  </si>
  <si>
    <t>المضاربة</t>
  </si>
  <si>
    <t>المشاركة الثابتة والمنتهية بالتمليك</t>
  </si>
  <si>
    <t>صيغ التمويل الأخرى</t>
  </si>
  <si>
    <t>المصارف الخاصة التقليدية</t>
  </si>
  <si>
    <t>عدد الشهادات (بالآلاف)</t>
  </si>
  <si>
    <t>الاستردادات</t>
  </si>
  <si>
    <t>صافي المبيعات</t>
  </si>
  <si>
    <t>Deposits in Syrian pounds</t>
  </si>
  <si>
    <t>Private sector</t>
  </si>
  <si>
    <t>التمويل التأجيري</t>
  </si>
  <si>
    <t xml:space="preserve">   منها القطاع العام</t>
  </si>
  <si>
    <t>المغرب</t>
  </si>
  <si>
    <t>قطر</t>
  </si>
  <si>
    <t>تونس</t>
  </si>
  <si>
    <t>كرواتيا</t>
  </si>
  <si>
    <t>السنغال</t>
  </si>
  <si>
    <t>الأرجنتين</t>
  </si>
  <si>
    <t>قبرص</t>
  </si>
  <si>
    <t>ماليزيا</t>
  </si>
  <si>
    <t>Total  Deposits</t>
  </si>
  <si>
    <t>Deposits According to Sectors</t>
  </si>
  <si>
    <t>Deposits According to Currency</t>
  </si>
  <si>
    <t>Deposits in Foreign Currency</t>
  </si>
  <si>
    <t>Deposits in Syrian Pounds</t>
  </si>
  <si>
    <t>Growth rate of Deposits</t>
  </si>
  <si>
    <t>Banks</t>
  </si>
  <si>
    <t xml:space="preserve">Al Salam </t>
  </si>
  <si>
    <t>Islamic Leasing</t>
  </si>
  <si>
    <t>Murabaha</t>
  </si>
  <si>
    <t>Total of Credit</t>
  </si>
  <si>
    <t>Sale term</t>
  </si>
  <si>
    <t>Other Financing Methods</t>
  </si>
  <si>
    <t>Credit according to Sectors</t>
  </si>
  <si>
    <t>Credit According to Currency</t>
  </si>
  <si>
    <t xml:space="preserve"> القطاع الخاص </t>
  </si>
  <si>
    <t>Industriazation</t>
  </si>
  <si>
    <t>Euro ( € )</t>
  </si>
  <si>
    <t>Index</t>
  </si>
  <si>
    <t>رقم الجدول</t>
  </si>
  <si>
    <t>Table  No.</t>
  </si>
  <si>
    <t xml:space="preserve"> Main Economic Indicators   </t>
  </si>
  <si>
    <t xml:space="preserve"> Exchange Rates   </t>
  </si>
  <si>
    <t xml:space="preserve"> Exports and Imports according to SITC Classification, Utilization, Type of Goods, and Sector   </t>
  </si>
  <si>
    <t xml:space="preserve"> Exports by Economic Use of the Product   </t>
  </si>
  <si>
    <t xml:space="preserve"> Imports by Economic Use of the Product   </t>
  </si>
  <si>
    <t xml:space="preserve"> Distribution of Syrian Exports by Destination   </t>
  </si>
  <si>
    <t xml:space="preserve"> Distribution of Syrian Imports by Source   </t>
  </si>
  <si>
    <t xml:space="preserve"> Main Syrian Exports and Imports  </t>
  </si>
  <si>
    <t xml:space="preserve"> Production and Net Domestic Product   </t>
  </si>
  <si>
    <t xml:space="preserve"> Gross Domestic Product at Market Prices by Sector   </t>
  </si>
  <si>
    <t xml:space="preserve"> Gross Domestic Product by Expenditure Accounts   </t>
  </si>
  <si>
    <t xml:space="preserve"> Production Indices and Major Agricultural Crops   </t>
  </si>
  <si>
    <t xml:space="preserve"> Employees and Wages in the Industrial Public Sector   </t>
  </si>
  <si>
    <t>وحدة حقوق السحب الخاصة (SDR)</t>
  </si>
  <si>
    <t xml:space="preserve"> Other Financial Institutions</t>
  </si>
  <si>
    <t>القروض والسلف</t>
  </si>
  <si>
    <t>Fixed Participation  ended with ownership</t>
  </si>
  <si>
    <t xml:space="preserve">عرض النقود ( م2 )  </t>
  </si>
  <si>
    <t>نسبة الديون على القطاع الخاص للناتج المحلي</t>
  </si>
  <si>
    <t>Credit to Private sector / GDP</t>
  </si>
  <si>
    <t>نسبة الديون الممنوحة إلى إجمالي الودائع</t>
  </si>
  <si>
    <t>نسبة الديون على القطاع الخاص لإجمالي الديون</t>
  </si>
  <si>
    <t>Credit to Private Sector/ Total credit</t>
  </si>
  <si>
    <t xml:space="preserve">نسب الديون والودائع </t>
  </si>
  <si>
    <t>سرعة دوران النقود*</t>
  </si>
  <si>
    <t>Velocity Of Money*</t>
  </si>
  <si>
    <t xml:space="preserve">البلدان الآسيوية </t>
  </si>
  <si>
    <t>Non-Financial Public Enterprise Credit / GDP</t>
  </si>
  <si>
    <t>Cash in Vault (SYP)</t>
  </si>
  <si>
    <t>Deposits According to Type</t>
  </si>
  <si>
    <t>Commercial  Privet Banks</t>
  </si>
  <si>
    <t>In Percent of Total of Credit</t>
  </si>
  <si>
    <t>Japanese Yen (100 Yen)</t>
  </si>
  <si>
    <t>Pound Sterling (£)</t>
  </si>
  <si>
    <t>Swiss Franc</t>
  </si>
  <si>
    <t xml:space="preserve">Goods </t>
  </si>
  <si>
    <t>Services</t>
  </si>
  <si>
    <t>Income</t>
  </si>
  <si>
    <t>Current transfers</t>
  </si>
  <si>
    <t>Morocco</t>
  </si>
  <si>
    <t>Qatar</t>
  </si>
  <si>
    <t>Tunisia</t>
  </si>
  <si>
    <t>Croatia</t>
  </si>
  <si>
    <t>Senegal</t>
  </si>
  <si>
    <t>Argentina</t>
  </si>
  <si>
    <t>Cyprus</t>
  </si>
  <si>
    <t>Malaysia</t>
  </si>
  <si>
    <t>ودائع تحت الطلب</t>
  </si>
  <si>
    <t>شهر</t>
  </si>
  <si>
    <t>ستة أشهر</t>
  </si>
  <si>
    <t>سنة</t>
  </si>
  <si>
    <t>أكثر من سنة</t>
  </si>
  <si>
    <t>ودائع الأطفال</t>
  </si>
  <si>
    <t>ثلاثة أشهر</t>
  </si>
  <si>
    <t>1- Month</t>
  </si>
  <si>
    <t>3-Month</t>
  </si>
  <si>
    <t>6-Month</t>
  </si>
  <si>
    <t>1-Year</t>
  </si>
  <si>
    <t>More than 1-Year</t>
  </si>
  <si>
    <t>Certificates of Deposits</t>
  </si>
  <si>
    <t>Children Deposits</t>
  </si>
  <si>
    <t>Jan- كانون الثاني</t>
  </si>
  <si>
    <t>Feb- شباط</t>
  </si>
  <si>
    <t>Mar-آذار</t>
  </si>
  <si>
    <t>Apr- نيسان</t>
  </si>
  <si>
    <t>May- أيار</t>
  </si>
  <si>
    <t>Jun- حزيران</t>
  </si>
  <si>
    <t>Jul- تموز</t>
  </si>
  <si>
    <t>Aug -آب</t>
  </si>
  <si>
    <t>Sep -ايلول</t>
  </si>
  <si>
    <t>Oct- تشرين الاول</t>
  </si>
  <si>
    <t>Nov - تشرين الثاني</t>
  </si>
  <si>
    <t>Dec- كانون الأول</t>
  </si>
  <si>
    <t>ودائع توفير*</t>
  </si>
  <si>
    <t>حسم سندات</t>
  </si>
  <si>
    <t>Bill Discounted</t>
  </si>
  <si>
    <t xml:space="preserve"> قصيرة الأجل</t>
  </si>
  <si>
    <t>متوسط الأجل</t>
  </si>
  <si>
    <t>طويل الأجل</t>
  </si>
  <si>
    <t>ضمانة عينية</t>
  </si>
  <si>
    <t>ضمانة شخصية</t>
  </si>
  <si>
    <t>بدون ضمانة</t>
  </si>
  <si>
    <t>ضمانات أخرى</t>
  </si>
  <si>
    <t>Short Term</t>
  </si>
  <si>
    <t>Medium Term</t>
  </si>
  <si>
    <t>المتوسط</t>
  </si>
  <si>
    <t>Long term</t>
  </si>
  <si>
    <t xml:space="preserve">Personal </t>
  </si>
  <si>
    <t>Without</t>
  </si>
  <si>
    <t>Average</t>
  </si>
  <si>
    <t>In-Kind</t>
  </si>
  <si>
    <t>Other Guarantee</t>
  </si>
  <si>
    <t>إعادة الحسم*</t>
  </si>
  <si>
    <t>Other Domestic Assets</t>
  </si>
  <si>
    <t>Islamic Sukuk</t>
  </si>
  <si>
    <t>Credit from the Central Bank</t>
  </si>
  <si>
    <t>8.0-6.0</t>
  </si>
  <si>
    <t>6.5 -4.5</t>
  </si>
  <si>
    <t>6.5-4.5</t>
  </si>
  <si>
    <t>10.0-9.0</t>
  </si>
  <si>
    <t xml:space="preserve"> الميزانية الموحدة للمصارف الإسلامية</t>
  </si>
  <si>
    <t xml:space="preserve"> Consolidated Balance Sheet of the Islamic Banks</t>
  </si>
  <si>
    <t xml:space="preserve"> Sale and Redemption of Investment Certificates</t>
  </si>
  <si>
    <t xml:space="preserve"> Market interest rates on Credit Facilities in Syrian pounds (Weighted Average)</t>
  </si>
  <si>
    <t xml:space="preserve"> Distribution of Gross Fixed Capital Formation   </t>
  </si>
  <si>
    <t xml:space="preserve"> Index of Industrial Production in the Public Sector   </t>
  </si>
  <si>
    <t xml:space="preserve"> مبيعات واستردادات شهادات الاستثمار</t>
  </si>
  <si>
    <t xml:space="preserve"> Market interest rates on client`s Deposits in Syrian pounds (Weighted Average)</t>
  </si>
  <si>
    <t>المصرف المركزي</t>
  </si>
  <si>
    <t>Central bank</t>
  </si>
  <si>
    <t>الجدول رقم ( 4 ) : التغيرات في كل من المكونات والعوامل المؤثرة في عرض النقود (م2)</t>
  </si>
  <si>
    <t>Table No ( 4 ) : Factors Affecting and Components Changes in Broad Money (M2)</t>
  </si>
  <si>
    <t>الجدول رقم (5) : مؤشرات ونسب نقدية</t>
  </si>
  <si>
    <t>Table No (5) : Monetary Indicators and Ratios</t>
  </si>
  <si>
    <t>Page</t>
  </si>
  <si>
    <t>3</t>
  </si>
  <si>
    <t>4-5</t>
  </si>
  <si>
    <t>6-7</t>
  </si>
  <si>
    <t>10-11</t>
  </si>
  <si>
    <t>12-13</t>
  </si>
  <si>
    <t>14-15</t>
  </si>
  <si>
    <t>16-17</t>
  </si>
  <si>
    <t>20-21</t>
  </si>
  <si>
    <t>Foodstuff Alcoholic Drinks</t>
  </si>
  <si>
    <t>المازوت الخام</t>
  </si>
  <si>
    <t>Commercial Privet Banks</t>
  </si>
  <si>
    <t xml:space="preserve"> Islamic Privet Banks</t>
  </si>
  <si>
    <t xml:space="preserve"> Estimated Revenue in the General Budget   </t>
  </si>
  <si>
    <t>بنك فرنسبنك - سورية</t>
  </si>
  <si>
    <t>بنك الأردن - سورية</t>
  </si>
  <si>
    <t>Bank of Jordan - Syria</t>
  </si>
  <si>
    <t>France bank - Syria</t>
  </si>
  <si>
    <t xml:space="preserve"> الميزانية الموحدة للمصارف الخاصة التقليدية</t>
  </si>
  <si>
    <t xml:space="preserve"> Local Banks Interest Rates on Deposits</t>
  </si>
  <si>
    <t xml:space="preserve"> فروع القطاع المصرفي حسب المحافظات</t>
  </si>
  <si>
    <t xml:space="preserve"> Central Bank Interest Rates (Credit Facilities) Applied on Banks</t>
  </si>
  <si>
    <t>شهادات الإيداع</t>
  </si>
  <si>
    <t xml:space="preserve">  الودائع تحت الطلب</t>
  </si>
  <si>
    <t xml:space="preserve">    Central Government</t>
  </si>
  <si>
    <t xml:space="preserve">    Total  Deposits</t>
  </si>
  <si>
    <t>JapaneseYen (100 yen) (¥)</t>
  </si>
  <si>
    <t>Balance of Payments And External Trade Statistics</t>
  </si>
  <si>
    <t xml:space="preserve">  Demand Deposits</t>
  </si>
  <si>
    <t xml:space="preserve">  Saving Deposits</t>
  </si>
  <si>
    <t xml:space="preserve">    Households (Resident)</t>
  </si>
  <si>
    <t xml:space="preserve">  Time Deposits</t>
  </si>
  <si>
    <t xml:space="preserve">                --</t>
  </si>
  <si>
    <t>خدمات النقل</t>
  </si>
  <si>
    <t>خدمات السفر</t>
  </si>
  <si>
    <t>بنك الشرق</t>
  </si>
  <si>
    <t>Belgium</t>
  </si>
  <si>
    <t>بلجيكا</t>
  </si>
  <si>
    <t>عمان</t>
  </si>
  <si>
    <t>بلغاريا</t>
  </si>
  <si>
    <t>البرتغال</t>
  </si>
  <si>
    <t>Oman</t>
  </si>
  <si>
    <t>Bulgaria</t>
  </si>
  <si>
    <t>Portugal</t>
  </si>
  <si>
    <t>تايلند</t>
  </si>
  <si>
    <t>Thailand</t>
  </si>
  <si>
    <t>بنك قطر الوطني - سورية</t>
  </si>
  <si>
    <t>Qatar national Bank - Syria</t>
  </si>
  <si>
    <t xml:space="preserve"> Central Government</t>
  </si>
  <si>
    <t xml:space="preserve"> Private sector (Resident)</t>
  </si>
  <si>
    <t xml:space="preserve"> Cash in Vault (in foreign currency)</t>
  </si>
  <si>
    <t xml:space="preserve"> Other Foreign Assets</t>
  </si>
  <si>
    <t xml:space="preserve"> Cash in Vault </t>
  </si>
  <si>
    <t xml:space="preserve"> Reserves</t>
  </si>
  <si>
    <t xml:space="preserve"> القطاع العام</t>
  </si>
  <si>
    <t xml:space="preserve"> القطاع الخاص</t>
  </si>
  <si>
    <t xml:space="preserve">  Business Sector</t>
  </si>
  <si>
    <t xml:space="preserve">  Households</t>
  </si>
  <si>
    <t xml:space="preserve">  Other Financial Institutions</t>
  </si>
  <si>
    <t>الودائع لأجل بالليرة السورية</t>
  </si>
  <si>
    <t>ودائع التوفير بالليرة السورية</t>
  </si>
  <si>
    <t>حسابات رأس المال***</t>
  </si>
  <si>
    <t>Capital Accounts***</t>
  </si>
  <si>
    <t xml:space="preserve">   Public sector</t>
  </si>
  <si>
    <t xml:space="preserve">   Private sector</t>
  </si>
  <si>
    <t xml:space="preserve">      Business Sector</t>
  </si>
  <si>
    <t xml:space="preserve">      Households</t>
  </si>
  <si>
    <t>الحكومة العامة</t>
  </si>
  <si>
    <t>(In Millions of US Dollar)</t>
  </si>
  <si>
    <t>Value ( in Millions of US Dollar )</t>
  </si>
  <si>
    <t>الصين</t>
  </si>
  <si>
    <t>النمسا</t>
  </si>
  <si>
    <t>Austria</t>
  </si>
  <si>
    <t>Arab Countries</t>
  </si>
  <si>
    <t>نصيب</t>
  </si>
  <si>
    <t>الجديدة</t>
  </si>
  <si>
    <t>باب الهوى</t>
  </si>
  <si>
    <t>التنف</t>
  </si>
  <si>
    <t>مراكز أخرى</t>
  </si>
  <si>
    <t>Naseeb</t>
  </si>
  <si>
    <t>Al-Jdaideh</t>
  </si>
  <si>
    <t>Bab Al-Hawa</t>
  </si>
  <si>
    <t>Al-Tnaf</t>
  </si>
  <si>
    <t>18-19</t>
  </si>
  <si>
    <t xml:space="preserve">Part One: Monetary and Banking Statistics   </t>
  </si>
  <si>
    <t xml:space="preserve"> Interest Rates Charged by Local Banks (Indicators)</t>
  </si>
  <si>
    <t xml:space="preserve"> Number of Banking Sector Branches by Governorates</t>
  </si>
  <si>
    <t xml:space="preserve"> Foreign Trade Indicators</t>
  </si>
  <si>
    <t xml:space="preserve"> Estimated Expenditure in the General Budget   </t>
  </si>
  <si>
    <t xml:space="preserve"> Tourism Activity   </t>
  </si>
  <si>
    <t>Other Financial Institutions</t>
  </si>
  <si>
    <t xml:space="preserve">  Securities</t>
  </si>
  <si>
    <t>In Percent of Total Deposits</t>
  </si>
  <si>
    <t>In Percent of Total Credit</t>
  </si>
  <si>
    <t>Productive, Industrial and Professional Loans</t>
  </si>
  <si>
    <t>Main Countries</t>
  </si>
  <si>
    <t>Raw Hides and Leather (excluding Fur skins)</t>
  </si>
  <si>
    <t>Water Supplement and other Housing Services</t>
  </si>
  <si>
    <t>Special Drawing Rights (SDR)</t>
  </si>
  <si>
    <t>نسبة الديون على المؤسسات العامة الاقتصادية للناتج المحلي</t>
  </si>
  <si>
    <t>Total Credit/ Total Deposits</t>
  </si>
  <si>
    <t>المضاعف النقدي (م2 / م0)</t>
  </si>
  <si>
    <t xml:space="preserve">عرض النقود ( م2)  </t>
  </si>
  <si>
    <t xml:space="preserve">الكتلة النقدية ( م1) </t>
  </si>
  <si>
    <t>Broad Money (M2)</t>
  </si>
  <si>
    <t>Money Supply (M1)</t>
  </si>
  <si>
    <t xml:space="preserve">نسب من عرض النقود (م2)  </t>
  </si>
  <si>
    <t>المصارف الخاصة الإسلامية</t>
  </si>
  <si>
    <t>الحساب الجاري المدين، القرض على المكشوف</t>
  </si>
  <si>
    <t>أكثر من عشرة سنوات</t>
  </si>
  <si>
    <t>قروض حرفية وصناعية وإنتاجية</t>
  </si>
  <si>
    <t>Short-Term Loans exceeding  50000 SYP</t>
  </si>
  <si>
    <t>ألمانيا</t>
  </si>
  <si>
    <t>إيطاليا</t>
  </si>
  <si>
    <t>إيران</t>
  </si>
  <si>
    <t>الكهرباء والغاز وأنواع الوقود الأخرى</t>
  </si>
  <si>
    <t>التجهيزات والمعدات المنزلية وأعمال الصيانة الاعتيادية للبيوت</t>
  </si>
  <si>
    <t>الأثاث والتجهيزات والسجاد وغيره من مفروشات الارض</t>
  </si>
  <si>
    <t>الأجهزة المنزلية</t>
  </si>
  <si>
    <t>الأدوات الزجاجية وأدوات المائدة والأدوات المنزلية</t>
  </si>
  <si>
    <t>Penalty Interest</t>
  </si>
  <si>
    <t>دمشق وريفها</t>
  </si>
  <si>
    <t>المصرف الدولي للتجارة والتمويل</t>
  </si>
  <si>
    <t>الديون والالتزامات الواجبة الأداء</t>
  </si>
  <si>
    <t>Semi-durable</t>
  </si>
  <si>
    <t>Non-durable</t>
  </si>
  <si>
    <t>Consumer Goods (Non-food)</t>
  </si>
  <si>
    <t>Industrial Supplies (Non-food)</t>
  </si>
  <si>
    <t>Non-profit Private Services</t>
  </si>
  <si>
    <t>Washed Wool (Thousand tuns)</t>
  </si>
  <si>
    <t>Non-alcoholic Drinks</t>
  </si>
  <si>
    <t xml:space="preserve"> Non-financial Public Enterprises</t>
  </si>
  <si>
    <t xml:space="preserve">    Private sector (Non-resident)</t>
  </si>
  <si>
    <t xml:space="preserve">    Households (Non-resident)</t>
  </si>
  <si>
    <t>Non-financial Public Enterprises</t>
  </si>
  <si>
    <t>Non-metallic Products</t>
  </si>
  <si>
    <t>Furniture and Products (n.i.e)</t>
  </si>
  <si>
    <t xml:space="preserve">    Non-financial Public Enterprises</t>
  </si>
  <si>
    <t>Speculation (Mudaraba)</t>
  </si>
  <si>
    <t xml:space="preserve"> Private Sector (resident)</t>
  </si>
  <si>
    <t>المصارف الإسلامية</t>
  </si>
  <si>
    <t xml:space="preserve">    Other Financial Institutions</t>
  </si>
  <si>
    <t xml:space="preserve">      Other Financial Institutions</t>
  </si>
  <si>
    <t xml:space="preserve">    Private Sector (Non-resident)</t>
  </si>
  <si>
    <t xml:space="preserve">    Private Sector (Resident)</t>
  </si>
  <si>
    <t xml:space="preserve">   Public Sector</t>
  </si>
  <si>
    <t xml:space="preserve">   Private Sector</t>
  </si>
  <si>
    <t>Private Sector (Resident)</t>
  </si>
  <si>
    <t xml:space="preserve"> Private Sector (Non-resident)</t>
  </si>
  <si>
    <t>الديون على المؤسسات العامة الاقتصادية</t>
  </si>
  <si>
    <t>ذمم على الحكومة المركزية</t>
  </si>
  <si>
    <t>ذمم على المؤسسات العامة الاقتصادية</t>
  </si>
  <si>
    <t>ذمم على القطاع الخاص (مقيم)</t>
  </si>
  <si>
    <t>ذمم على المؤسسات المالية غير المصرفية</t>
  </si>
  <si>
    <t>ذمم البيوع الآجلة</t>
  </si>
  <si>
    <t>الاستثمارات</t>
  </si>
  <si>
    <t>عقارات و موجودات ثابتة</t>
  </si>
  <si>
    <t>Financing Islamic methods</t>
  </si>
  <si>
    <t>Investments</t>
  </si>
  <si>
    <t xml:space="preserve"> Credit to General Government</t>
  </si>
  <si>
    <t xml:space="preserve"> Credit to Privet Sector</t>
  </si>
  <si>
    <t xml:space="preserve"> Credit to Public Enterprises</t>
  </si>
  <si>
    <t xml:space="preserve"> Credit to Non-financial Public Sector</t>
  </si>
  <si>
    <t>Other Items Net</t>
  </si>
  <si>
    <t xml:space="preserve">Claims on Central Government </t>
  </si>
  <si>
    <t>Claims on Non-financial Public Enterprises</t>
  </si>
  <si>
    <t>in Syrian Pounds</t>
  </si>
  <si>
    <t>in Foreign Currency</t>
  </si>
  <si>
    <t>المصرف الزراعي التعاوني**</t>
  </si>
  <si>
    <t>Agricultural Cooperative Bank**</t>
  </si>
  <si>
    <t>General merchandise</t>
  </si>
  <si>
    <t>Electricity</t>
  </si>
  <si>
    <t>Grants</t>
  </si>
  <si>
    <t>Non oil</t>
  </si>
  <si>
    <t>Oil</t>
  </si>
  <si>
    <t xml:space="preserve">Transportation </t>
  </si>
  <si>
    <t xml:space="preserve">        Sea transport</t>
  </si>
  <si>
    <t xml:space="preserve">Passenger </t>
  </si>
  <si>
    <t>Freight</t>
  </si>
  <si>
    <t xml:space="preserve">Other </t>
  </si>
  <si>
    <t>Travel</t>
  </si>
  <si>
    <t xml:space="preserve">Telecommunication services </t>
  </si>
  <si>
    <t>Construction services</t>
  </si>
  <si>
    <t>Insurance services</t>
  </si>
  <si>
    <t xml:space="preserve">Financial services </t>
  </si>
  <si>
    <t>Computer and information services</t>
  </si>
  <si>
    <t xml:space="preserve">Royalties and license fees </t>
  </si>
  <si>
    <t>Other business services</t>
  </si>
  <si>
    <t>Personal, cultural and recreational services</t>
  </si>
  <si>
    <t xml:space="preserve">Government services   </t>
  </si>
  <si>
    <t>Compensation of employees</t>
  </si>
  <si>
    <t>Investment income</t>
  </si>
  <si>
    <t>Direct investment</t>
  </si>
  <si>
    <t>Income on debt (interest)</t>
  </si>
  <si>
    <t>النقل البحري</t>
  </si>
  <si>
    <t>نقل الركاب</t>
  </si>
  <si>
    <t>نقل البضائع</t>
  </si>
  <si>
    <t>النقل الجوي</t>
  </si>
  <si>
    <t>نقل آخر</t>
  </si>
  <si>
    <t>دخل الاستثمار</t>
  </si>
  <si>
    <t>Other transport</t>
  </si>
  <si>
    <t>Air transport</t>
  </si>
  <si>
    <t>تحويلات العاملين</t>
  </si>
  <si>
    <t>تحويلات أخرى</t>
  </si>
  <si>
    <t>Other transfers</t>
  </si>
  <si>
    <t>Other sectors</t>
  </si>
  <si>
    <t>General government</t>
  </si>
  <si>
    <t>Workers' remittances</t>
  </si>
  <si>
    <t>القطاع الخاص (غير مقيم)</t>
  </si>
  <si>
    <t>مؤسسات الأعمال</t>
  </si>
  <si>
    <t>الأفراد</t>
  </si>
  <si>
    <t>Islamic  Banks</t>
  </si>
  <si>
    <t>الصادرات (مليار ل.س)</t>
  </si>
  <si>
    <t>الميزان الجاري (مليار ل.س)</t>
  </si>
  <si>
    <t>Exports (in Billions of SYP)</t>
  </si>
  <si>
    <t>Current Account Balance (in Billions of SYP)</t>
  </si>
  <si>
    <t>Imports (in Billions of SYP)</t>
  </si>
  <si>
    <t>(+ 963) 11 224 20 77</t>
  </si>
  <si>
    <t>AL-Sharq bank</t>
  </si>
  <si>
    <t xml:space="preserve"> 2254, Damascus</t>
  </si>
  <si>
    <t>E-mail:</t>
  </si>
  <si>
    <t>Workforce (in Thousands)</t>
  </si>
  <si>
    <t>عدد العمالة (ألف نسمة)</t>
  </si>
  <si>
    <t>بنك البركة - سورية</t>
  </si>
  <si>
    <t>AlBaraka Bank Syria</t>
  </si>
  <si>
    <t xml:space="preserve">  Real Estate and Fixed Assets</t>
  </si>
  <si>
    <t xml:space="preserve"> Balances with Foreign Correspondents</t>
  </si>
  <si>
    <t>Medium-Term Loans</t>
  </si>
  <si>
    <t>قروض متوسطة الآجل</t>
  </si>
  <si>
    <t>إحصاءات سوق دمشق للأوراق المالية</t>
  </si>
  <si>
    <t>Damascus Security Exchange Statistics</t>
  </si>
  <si>
    <t>بنك سورية الدولي الإسلامي</t>
  </si>
  <si>
    <t>معدل دوران الأسهم *</t>
  </si>
  <si>
    <t>Turnover Ratio*</t>
  </si>
  <si>
    <t>الزراعي</t>
  </si>
  <si>
    <t>الشركة  الهندسية الزراعية للاستثمارات- نماء</t>
  </si>
  <si>
    <t xml:space="preserve">التأمين </t>
  </si>
  <si>
    <t>الشركة المتحدة للتأمين</t>
  </si>
  <si>
    <t xml:space="preserve">المصارف </t>
  </si>
  <si>
    <t xml:space="preserve">البنك العربي </t>
  </si>
  <si>
    <t>البنك الدولي للتجارة والتمويل</t>
  </si>
  <si>
    <t>بنك بيمو السعودي الفرنسي</t>
  </si>
  <si>
    <t xml:space="preserve">بنك عودة </t>
  </si>
  <si>
    <t xml:space="preserve">الصناعة </t>
  </si>
  <si>
    <t>الشركة الأهلية لصناعة الزيوت النباتية</t>
  </si>
  <si>
    <t xml:space="preserve">الخدمات </t>
  </si>
  <si>
    <t>الشركة الأهلية للنقل</t>
  </si>
  <si>
    <t>المجموعة المتحدة للنشر والإعلان والتسويق</t>
  </si>
  <si>
    <t xml:space="preserve">تاريخ الإدراج </t>
  </si>
  <si>
    <t>Agricultural Engineering Co. For Investments - Nama'a</t>
  </si>
  <si>
    <t>Syria International Insurance</t>
  </si>
  <si>
    <t>Insurance</t>
  </si>
  <si>
    <t>United Insurance Company</t>
  </si>
  <si>
    <t>Arab Bank-Syria</t>
  </si>
  <si>
    <t>The International Bank For Trade &amp; Finance</t>
  </si>
  <si>
    <t>Byblos Bank Syria</t>
  </si>
  <si>
    <t>Banque Bemo Saudi Fransi</t>
  </si>
  <si>
    <t xml:space="preserve"> Bank Audi Syria </t>
  </si>
  <si>
    <t>Alahliah Vegtable Oil Company E.S.A</t>
  </si>
  <si>
    <t>Alahliah.co For Transport</t>
  </si>
  <si>
    <t>United Group For Publishing Advertising and Marketing</t>
  </si>
  <si>
    <t xml:space="preserve">القطاع </t>
  </si>
  <si>
    <t>اسم الشركة</t>
  </si>
  <si>
    <t>date of listed</t>
  </si>
  <si>
    <t>Capital</t>
  </si>
  <si>
    <t>No. of shares</t>
  </si>
  <si>
    <t>Sector</t>
  </si>
  <si>
    <t>company</t>
  </si>
  <si>
    <t xml:space="preserve">عدد الشركات المدرجة </t>
  </si>
  <si>
    <t>عدد الصفقات</t>
  </si>
  <si>
    <t xml:space="preserve">قطاع الصناعة </t>
  </si>
  <si>
    <t xml:space="preserve">عدد الأسهم </t>
  </si>
  <si>
    <t xml:space="preserve">قيمة الأسهم </t>
  </si>
  <si>
    <t xml:space="preserve">قطاع الخدمات </t>
  </si>
  <si>
    <t xml:space="preserve">قطاع التأمين </t>
  </si>
  <si>
    <t xml:space="preserve">قطاع الزراعة </t>
  </si>
  <si>
    <t>الإجمالي</t>
  </si>
  <si>
    <t>number of companies listed</t>
  </si>
  <si>
    <t>number of transactions</t>
  </si>
  <si>
    <t>industry sector</t>
  </si>
  <si>
    <t>services sector</t>
  </si>
  <si>
    <t>banking sector</t>
  </si>
  <si>
    <t>insurance sector</t>
  </si>
  <si>
    <t xml:space="preserve">agriculture sector </t>
  </si>
  <si>
    <t>In Percente of the total</t>
  </si>
  <si>
    <t xml:space="preserve"> Clearance  Room Statistics</t>
  </si>
  <si>
    <t>القسم الثاني: إحصاءات سوق دمشق للأوراق المالية</t>
  </si>
  <si>
    <t xml:space="preserve">Part Three: Fiscal Statistics   </t>
  </si>
  <si>
    <t xml:space="preserve">السورية الوطنية للتأمين </t>
  </si>
  <si>
    <t>العقيلة للتأمين التكافلي</t>
  </si>
  <si>
    <t xml:space="preserve">بنك الشرق </t>
  </si>
  <si>
    <t>Syria national Insurance</t>
  </si>
  <si>
    <t>السورية الدولية للتأمين (أروب)</t>
  </si>
  <si>
    <t xml:space="preserve">AL-Aqeelah Takaful Insurance </t>
  </si>
  <si>
    <t>الصكوك الإسلامية</t>
  </si>
  <si>
    <t>الحساب الجاري للمصرف المركزي</t>
  </si>
  <si>
    <t>النقد في الصندوق</t>
  </si>
  <si>
    <t>أرصدة لدى المراسلين في الخارج</t>
  </si>
  <si>
    <t>ودائع لأجل                                                                                         Time Deposits</t>
  </si>
  <si>
    <t xml:space="preserve">Traditional Private Banks </t>
  </si>
  <si>
    <t>Islamic Private Banks</t>
  </si>
  <si>
    <t>*تمثل أسعار الفائدة على ودائع التوفير التي يقل رصيدها عن مليون ليرة سورية.</t>
  </si>
  <si>
    <t>*All Interbank Transactions Were Eliminated for consolidate Purposes.</t>
  </si>
  <si>
    <t>.رقم مطلق*</t>
  </si>
  <si>
    <t>*Absolute Number.</t>
  </si>
  <si>
    <t xml:space="preserve"> تداولات الأسهم حسب القطاعات</t>
  </si>
  <si>
    <t xml:space="preserve"> مؤشرات سوق دمشق للأوراق المالية</t>
  </si>
  <si>
    <t xml:space="preserve"> Stocks Trading by Sectors</t>
  </si>
  <si>
    <t xml:space="preserve"> إحصاءات غرفة التقاص</t>
  </si>
  <si>
    <t>صافي الديون على الحكومة المركزية</t>
  </si>
  <si>
    <t>صافي البنود الأخرى</t>
  </si>
  <si>
    <t>Net Claims on Central Government</t>
  </si>
  <si>
    <t>الديون على القطاع الخاص (مقيم)</t>
  </si>
  <si>
    <t>الديون على المؤسسات المالية غير المصرفية</t>
  </si>
  <si>
    <t>Demand Deposits in SYP</t>
  </si>
  <si>
    <t>Claims on Private Sector (Resident)</t>
  </si>
  <si>
    <t>Time Deposits in SYP</t>
  </si>
  <si>
    <t>Saving Deposits in SYP</t>
  </si>
  <si>
    <t>Private sector (Resident)**</t>
  </si>
  <si>
    <t>Balances with Foreign Correspondents</t>
  </si>
  <si>
    <t xml:space="preserve"> Cash in vault (in Syrian Pounds)</t>
  </si>
  <si>
    <t xml:space="preserve"> Deposits with the Central Bank</t>
  </si>
  <si>
    <t>*Central bank of Syria Did not change the interest rates on discount operations Since 1962.</t>
  </si>
  <si>
    <t>.تم استثناء كافة ودائع غير المقيمين وترحيلها إلى الالتزامات الأجنبية حسب دليل الاحصاءات النقدية 2000**</t>
  </si>
  <si>
    <t xml:space="preserve"> الديون على الحكومة المركزية*</t>
  </si>
  <si>
    <t xml:space="preserve">Claims on Central Government* </t>
  </si>
  <si>
    <t>السوريون المغادرون عبر أهم المراكز الحدودية البرية</t>
  </si>
  <si>
    <t>The  Syrians Departing through  The Most Important land Border</t>
  </si>
  <si>
    <t xml:space="preserve">التغير عن الرصيد في نهاية العام السابق بملايين الليرات السورية </t>
  </si>
  <si>
    <t xml:space="preserve">التغير النسبي عن الرصيد في نهاية العام السابق </t>
  </si>
  <si>
    <t>التغير النسبي من رصيد عرض النقود م2 في نهاية العام السابق</t>
  </si>
  <si>
    <t>Annual Change of M2 (in Percentage)</t>
  </si>
  <si>
    <t>الواردات (مليار ل.س)</t>
  </si>
  <si>
    <t>P.O.BOX :</t>
  </si>
  <si>
    <t xml:space="preserve"> كانون الأول</t>
  </si>
  <si>
    <t>بنك بيبلوس سورية</t>
  </si>
  <si>
    <t>بنك سورية و المهجر</t>
  </si>
  <si>
    <t xml:space="preserve"> القطاع الخاص (مقيم)**</t>
  </si>
  <si>
    <t>النقد في التداول</t>
  </si>
  <si>
    <t>Currency Incirculation</t>
  </si>
  <si>
    <t>عدد الشيكات المحررة</t>
  </si>
  <si>
    <t>المتوسط اليومي لعدد الشيكات المحررة</t>
  </si>
  <si>
    <t>Daily average of Cheques Cleared</t>
  </si>
  <si>
    <t>عدد الشيكات المستردة</t>
  </si>
  <si>
    <t>Number of Returned Cheques</t>
  </si>
  <si>
    <t>إصلاح السلع</t>
  </si>
  <si>
    <t>Repairs on Good</t>
  </si>
  <si>
    <t>حق الدولة من حقول النفط والثروات المعدنية</t>
  </si>
  <si>
    <t>Government Portion from Petroleum Fields and Mineral Fields</t>
  </si>
  <si>
    <t>Total**</t>
  </si>
  <si>
    <t>المجموع**</t>
  </si>
  <si>
    <t>مصرف التوفير*</t>
  </si>
  <si>
    <t>Savings Bank*</t>
  </si>
  <si>
    <t>Syrian union cooperation insurance</t>
  </si>
  <si>
    <t>بنك فرنسبنك</t>
  </si>
  <si>
    <t>الاتحاد التعاوني للتأمين</t>
  </si>
  <si>
    <t xml:space="preserve">عدد أيام التداول </t>
  </si>
  <si>
    <t>Number of The Traded Days</t>
  </si>
  <si>
    <t>الحسابات الجارية</t>
  </si>
  <si>
    <t>Current Account</t>
  </si>
  <si>
    <t>ودائع التوفير</t>
  </si>
  <si>
    <t>المصارف العاملة</t>
  </si>
  <si>
    <t xml:space="preserve">قطاع المصارف </t>
  </si>
  <si>
    <t>مجموع التسهيلات الائتمانية</t>
  </si>
  <si>
    <t>نسبة من إجمالي التسهيلات الائتمانية</t>
  </si>
  <si>
    <t>التسهيلات الائتمانية حسب الجهة المقترضة</t>
  </si>
  <si>
    <t>التسهيلات الائتمانية حسب نوع العملة</t>
  </si>
  <si>
    <t xml:space="preserve"> التسهيلات الائتمانية الممنوحة بالليرة السورية</t>
  </si>
  <si>
    <t xml:space="preserve"> التسهيلات الائتمانية الممنوحة بالعملة الأجنبية</t>
  </si>
  <si>
    <t>الشركة السورية الكويتية للتأمين</t>
  </si>
  <si>
    <t>Syrian Kuwaiti Insurance Company</t>
  </si>
  <si>
    <t>Qatar National Bank - Syria</t>
  </si>
  <si>
    <t>(Value in Millions of Syrian Pounds )</t>
  </si>
  <si>
    <t>(عدد الأسهم بالآلاف)</t>
  </si>
  <si>
    <t>(No. of Shares in Thousands)</t>
  </si>
  <si>
    <t>ايرادات الوحدات الحسابية المستقلة</t>
  </si>
  <si>
    <t>حق الدولة في شركات عقود الخدمة (الهاتف النقال)</t>
  </si>
  <si>
    <t>دولار</t>
  </si>
  <si>
    <t>يورو</t>
  </si>
  <si>
    <t>فرنك سويسري</t>
  </si>
  <si>
    <t>درهم إماراتي</t>
  </si>
  <si>
    <t>جنيه استرليني</t>
  </si>
  <si>
    <t>دينار أردني</t>
  </si>
  <si>
    <t>ريال سعودي</t>
  </si>
  <si>
    <t>ين ياباني</t>
  </si>
  <si>
    <t>جنيه مصري</t>
  </si>
  <si>
    <t>عملات أخرى</t>
  </si>
  <si>
    <t>Japanese Yen</t>
  </si>
  <si>
    <t>Dollar</t>
  </si>
  <si>
    <t>Swiss franc</t>
  </si>
  <si>
    <t>Emirate dirhum</t>
  </si>
  <si>
    <t xml:space="preserve"> Imports by Main Currencies</t>
  </si>
  <si>
    <t xml:space="preserve"> المستوردات حســب أهم العملات</t>
  </si>
  <si>
    <t>أهم المستوردات</t>
  </si>
  <si>
    <t>المستوردات</t>
  </si>
  <si>
    <t>Revenues from Independent Accounting Units</t>
  </si>
  <si>
    <t>Government Portion from mobile-phone company</t>
  </si>
  <si>
    <t>المصدر : مصرف سورية المركزي.</t>
  </si>
  <si>
    <t>Source : The Central Bank of Syria.</t>
  </si>
  <si>
    <t>***تتضمن حساب فروقات إعادة تقييم القطع الأجنبي اعتبارا من عام 2006.</t>
  </si>
  <si>
    <t>**Non-resident Deposits are Excluded and added to Foreign liabilities According to Monetary and Financial statistics manual 2000.</t>
  </si>
  <si>
    <t>***Includes  the valuation adjustment since 2006.</t>
  </si>
  <si>
    <t>* تم اكتتاب المصارف الخاصة بسندات وأذونات الخزينة ابتداءاً من كانون الأول 2010.</t>
  </si>
  <si>
    <t>*The Private Banks have applied for  Govrnment  Bonds and Treasury Bills in December 2010.</t>
  </si>
  <si>
    <t>.Represent the interest rates on Saving Deposits which are less than One Million SYP*</t>
  </si>
  <si>
    <t>*تعتبر هذه الفوائد تأشيرية غير ملزمة تسترشد بها المصارف.</t>
  </si>
  <si>
    <t>**يتم تطبيق فائدة على القطاع المشترك بمقدار 6%.</t>
  </si>
  <si>
    <t>*This Rates are Indicative Rates for Local Banks.</t>
  </si>
  <si>
    <t>**The interest rate in the mixed sector is 6.00 %.</t>
  </si>
  <si>
    <t>**المجموع لا يتضمن المصرف المركزي ولكنه يتضمن فروع المصرف التجاري في المناطق الحرة.</t>
  </si>
  <si>
    <t>Source: Dmascus Securities Exchange.</t>
  </si>
  <si>
    <t>المصدر : سوق دمشق للأوراق المالية .</t>
  </si>
  <si>
    <t>*تم احتساب معدل دوران الأسهم  بقسمة قيمة الاسهم المتداولة على القيمة السوقية.</t>
  </si>
  <si>
    <t>* Share Turnover is calculated by dividing the traded share`s value by its Market value.</t>
  </si>
  <si>
    <t>المصدر : وزارة المالية.</t>
  </si>
  <si>
    <t>المصدر : المكتب المركزي للإحصاء.</t>
  </si>
  <si>
    <t>القيمة الاسمية 
(بالليرات السورية)</t>
  </si>
  <si>
    <t>رأس المال 
(بملايين الليرات السورية)</t>
  </si>
  <si>
    <t>قيمة الأسهم المتداولة 
(بملايين الليرات السورية)</t>
  </si>
  <si>
    <t>القيمة السوقية للأسهم المتداولة 
(بملايين الليرات السورية)</t>
  </si>
  <si>
    <t>*The Saving Bank has a branch in each governorate in the country except Damascus Countryside.</t>
  </si>
  <si>
    <t>الحسابات القومية والأرقام القياسية للأسعار</t>
  </si>
  <si>
    <t>National Accounts and Indexes</t>
  </si>
  <si>
    <t>Part Five: National Accounts and Indexes</t>
  </si>
  <si>
    <t xml:space="preserve"> Companies listed in the Damascus Stock Exchange Securities</t>
  </si>
  <si>
    <t>Nominal Value
(in SYPs)</t>
  </si>
  <si>
    <t>( in Millions of SYPs)</t>
  </si>
  <si>
    <t>Value of Shares Traded
( in Millions of SYPs)</t>
  </si>
  <si>
    <t>Market Value of Shares
( in Millions of SYPs)</t>
  </si>
  <si>
    <t>الناتج المحلي الإجمالي بالأسعار الجارية (مليار ل.س)</t>
  </si>
  <si>
    <t>GDP in Current Prices (in Billions of SYP)</t>
  </si>
  <si>
    <t>Real GDP Growth Rate (in %)</t>
  </si>
  <si>
    <t xml:space="preserve"> المؤشر العام للأسهم**</t>
  </si>
  <si>
    <t>General Share Price Index**</t>
  </si>
  <si>
    <t>**في نهاية الفترة.</t>
  </si>
  <si>
    <t>**At the end of period.</t>
  </si>
  <si>
    <t>عدد الاسهم 
(بالآلاف)</t>
  </si>
  <si>
    <t>عدد الأسهم المتداولة 
(بالآلاف)</t>
  </si>
  <si>
    <t>No.  of Shares Traded
(in Thousands)</t>
  </si>
  <si>
    <t>(in Thousands)</t>
  </si>
  <si>
    <t>نصيب الفرد من الناتج المحلي (بالدولار الأمريكي)</t>
  </si>
  <si>
    <t>GDP per Capita (in US dollar)</t>
  </si>
  <si>
    <t>إمدادات المياه والخدمات المتنوعة المتصلة بالمسكن</t>
  </si>
  <si>
    <t>البقول والخضار</t>
  </si>
  <si>
    <t>Social Indicators</t>
  </si>
  <si>
    <t>2017P</t>
  </si>
  <si>
    <t>خدمات النقل والتخزين والاتصلات</t>
  </si>
  <si>
    <t>منتجات أخرى*</t>
  </si>
  <si>
    <t>الأرقام القياسية (سنة الأساس 2000)</t>
  </si>
  <si>
    <t>Production Indices (Basic Year 2000)</t>
  </si>
  <si>
    <t>Others*</t>
  </si>
  <si>
    <t>روبل روسي</t>
  </si>
  <si>
    <t>الليرة السورية</t>
  </si>
  <si>
    <t xml:space="preserve">يوان صيني </t>
  </si>
  <si>
    <t>كورون سويدي</t>
  </si>
  <si>
    <t>مصنوعات إستهلاكية</t>
  </si>
  <si>
    <t>Consumer Artices</t>
  </si>
  <si>
    <t>2018P</t>
  </si>
  <si>
    <t>statistics.division@cb.gov.sy</t>
  </si>
  <si>
    <t>Syrian Pound</t>
  </si>
  <si>
    <t>Swedish Kronor</t>
  </si>
  <si>
    <t>Chinese Yuan</t>
  </si>
  <si>
    <t>Other Currenc</t>
  </si>
  <si>
    <t>Russian Rubel</t>
  </si>
  <si>
    <t>Lebanese pound</t>
  </si>
  <si>
    <t>الأرقام القياسية لمبيعات القطاع العام الصناعي والزراعي</t>
  </si>
  <si>
    <t>Index Number of Industrial &amp; Agricultural</t>
  </si>
  <si>
    <t>الأرقام القياسية لمبيعات قطاع التجارة</t>
  </si>
  <si>
    <t xml:space="preserve">Index Number of The Commercial Sector Sales </t>
  </si>
  <si>
    <t>Interest Rates on Saving Deposits (in %)</t>
  </si>
  <si>
    <t>أسعار الفائدة على ودائع التوفير (%)</t>
  </si>
  <si>
    <r>
      <rPr>
        <b/>
        <sz val="17"/>
        <rFont val="Sakkal Majalla"/>
      </rPr>
      <t>1-</t>
    </r>
    <r>
      <rPr>
        <b/>
        <sz val="24"/>
        <rFont val="Sakkal Majalla"/>
      </rPr>
      <t xml:space="preserve"> </t>
    </r>
    <r>
      <rPr>
        <sz val="14"/>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</si>
  <si>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sz val="17"/>
        <rFont val="Sakkal Majalla"/>
      </rPr>
      <t>1-</t>
    </r>
    <r>
      <rPr>
        <sz val="14"/>
        <rFont val="Sakkal Majalla"/>
      </rPr>
      <t>Due to putting article /11/in decree no.21 dated in 9/2/2011 into effect; foreign currency in the central bank balance sheet was re-evaluated according to foreign exchange quotation end of period.</t>
    </r>
  </si>
  <si>
    <t>Annual Bulletin</t>
  </si>
  <si>
    <t>النشرة الإحصائية السنوية</t>
  </si>
  <si>
    <r>
      <t>الحسابات الخارجية</t>
    </r>
    <r>
      <rPr>
        <sz val="20"/>
        <rFont val="Sakkal Majalla"/>
      </rPr>
      <t xml:space="preserve"> </t>
    </r>
  </si>
  <si>
    <t>2011P ¹</t>
  </si>
  <si>
    <t>1-Due to putting article /11/in decree no.21 dated in 9/2/2011 into effect; foreign currency in the central bank balance sheet was re-evaluated according to foreign exchange quotation end of period.</t>
  </si>
  <si>
    <r>
      <rPr>
        <b/>
        <sz val="16"/>
        <rFont val="Sakkal Majalla"/>
      </rPr>
      <t xml:space="preserve">1- </t>
    </r>
    <r>
      <rPr>
        <sz val="16"/>
        <rFont val="Sakkal Majalla"/>
      </rPr>
      <t>تنفيذاً للمادة /11/ من المرسوم التشريعي 21 تاريخ 9 /2 /2011 تم تقييم موجودات ومطاليب المصرف المركزي من القطع الأجنبي وفق نشرة أسعار الصرف للعملات الاجنبية آخر المدة.</t>
    </r>
  </si>
  <si>
    <r>
      <rPr>
        <b/>
        <sz val="20"/>
        <rFont val="Sakkal Majalla"/>
      </rPr>
      <t xml:space="preserve">  </t>
    </r>
    <r>
      <rPr>
        <b/>
        <u/>
        <sz val="20"/>
        <rFont val="Sakkal Majalla"/>
      </rPr>
      <t xml:space="preserve">Deposits in Foreign Currency </t>
    </r>
  </si>
  <si>
    <r>
      <t>المصرف العقاري</t>
    </r>
    <r>
      <rPr>
        <b/>
        <sz val="20"/>
        <rFont val="Sakkal Majalla"/>
      </rPr>
      <t xml:space="preserve"> </t>
    </r>
  </si>
  <si>
    <t>قروض                                                            Loans</t>
  </si>
  <si>
    <t>التسهيلات الائتمانية حسب الآجال</t>
  </si>
  <si>
    <t>تسهيلات ائتمانية قصير الأجل (أقل من سنة)</t>
  </si>
  <si>
    <t>تسهيلات ائتمانية متوسط الأجل ( سنة حتى خمس سنوات)</t>
  </si>
  <si>
    <t>تسهيلات ائتمانية طويل الأجل (أكثر من خمس سنوات)</t>
  </si>
  <si>
    <t>Credit According to Terms</t>
  </si>
  <si>
    <t>Short-Term (less 1 year)</t>
  </si>
  <si>
    <t>Long-Term (more than 5 years)</t>
  </si>
  <si>
    <t>Medium-Term (from 1 year to 5 years)</t>
  </si>
  <si>
    <t xml:space="preserve">حسابات جارية مدينة                                                                                  Overdrafts  </t>
  </si>
  <si>
    <t>2019P</t>
  </si>
  <si>
    <t>مؤسسات التمويل الصغير</t>
  </si>
  <si>
    <t>Microfinance Institution</t>
  </si>
  <si>
    <t>نسبة من الإجمالي</t>
  </si>
  <si>
    <t>*من واقع بيانات الموقع الالكتروني لسوق دمشق للأوراق المالية.</t>
  </si>
  <si>
    <t>*The source is Damascus Stock Exchange Securities's Web Site.</t>
  </si>
  <si>
    <t xml:space="preserve">Agriculture sector </t>
  </si>
  <si>
    <t>Insurance sector</t>
  </si>
  <si>
    <t>Banking sector</t>
  </si>
  <si>
    <t>Industry sector</t>
  </si>
  <si>
    <t>Services sector</t>
  </si>
  <si>
    <t>number of shares</t>
  </si>
  <si>
    <t xml:space="preserve">value of shares </t>
  </si>
  <si>
    <t xml:space="preserve"> Consolidated Balance Sheet of the Microfinance Institution</t>
  </si>
  <si>
    <t>Milk (Thousand tuns)</t>
  </si>
  <si>
    <t>حليب (ألف طن)</t>
  </si>
  <si>
    <t>صوف مغسول (ألف طن)</t>
  </si>
  <si>
    <t>عدد السكان (ألف نسمة) *</t>
  </si>
  <si>
    <t>Population (in Thousands)*</t>
  </si>
  <si>
    <t>8-9</t>
  </si>
  <si>
    <t>24</t>
  </si>
  <si>
    <t>25</t>
  </si>
  <si>
    <t>46</t>
  </si>
  <si>
    <t>47</t>
  </si>
  <si>
    <t>50-51</t>
  </si>
  <si>
    <t>52-53</t>
  </si>
  <si>
    <t>59</t>
  </si>
  <si>
    <t>60</t>
  </si>
  <si>
    <t>61</t>
  </si>
  <si>
    <t>62</t>
  </si>
  <si>
    <t>63</t>
  </si>
  <si>
    <t>64</t>
  </si>
  <si>
    <t>65</t>
  </si>
  <si>
    <t xml:space="preserve"> تقديرات الحساب الجاري</t>
  </si>
  <si>
    <t xml:space="preserve">Current Account Estimates   </t>
  </si>
  <si>
    <t>القسم الخامس: الحسابات القومية والأرقام القياسية للأسعار</t>
  </si>
  <si>
    <t>التسهيلات الائتمانية حسب النشاط الاقتصادي**</t>
  </si>
  <si>
    <t>By Economic Activity**</t>
  </si>
  <si>
    <t>** لا تتضمن التسهيلات الائتمانية الممنوحة للحكومة المركزية.</t>
  </si>
  <si>
    <t>**Credit to the Central Government are not included.</t>
  </si>
  <si>
    <t>By Type of Credit**</t>
  </si>
  <si>
    <t>التسهيلات الائتمانية حسب نوع التسهيل الائتماني**</t>
  </si>
  <si>
    <t>التسهيلات الائتمانية حسب النشاط الاقتصادي **</t>
  </si>
  <si>
    <t xml:space="preserve"> الميزانية الموحدة لمؤسسات التمويل الصغير</t>
  </si>
  <si>
    <t xml:space="preserve"> أسعار الفائدة السوقية على ودائع العملاء بالليرة السورية (متوسط مرجح)</t>
  </si>
  <si>
    <t xml:space="preserve"> أسعار الفائدة السوقية على التسهيلات الائتمانية بالليرة السورية (متوسط مرجح)</t>
  </si>
  <si>
    <t xml:space="preserve"> أهم مؤشرات الحساب الجاري</t>
  </si>
  <si>
    <t xml:space="preserve"> Main Indicators of the Current Account </t>
  </si>
  <si>
    <t>الأوزان</t>
  </si>
  <si>
    <t xml:space="preserve"> أهم الصادرات والمستوردات السورية</t>
  </si>
  <si>
    <t xml:space="preserve"> توزيع الصادرات السورية حسب البلدان</t>
  </si>
  <si>
    <t xml:space="preserve"> توزيع المستوردات السورية حسب البلدان</t>
  </si>
  <si>
    <t xml:space="preserve"> مؤشرات التجارة الخارجية</t>
  </si>
  <si>
    <t>القسم الأول: الإحصاءات النقدية والمصرفية</t>
  </si>
  <si>
    <t xml:space="preserve"> أهم المؤشرات الاقتصادية</t>
  </si>
  <si>
    <t xml:space="preserve"> أسعار الصرف</t>
  </si>
  <si>
    <t>*لم يحدث أي تغيير على أسعار الفوائد على حسم السندات منذ علم 1962.</t>
  </si>
  <si>
    <t xml:space="preserve"> معدلات الفائدة لدى المصارف العاملة (تأشيرية)</t>
  </si>
  <si>
    <t xml:space="preserve"> معدلات الفائدة لدى المصارف العاملة المدفوعة على الودائع</t>
  </si>
  <si>
    <t xml:space="preserve"> معدلات الفائدة على تسهيلات الإقراض لدى المصرف المركزي المطبقة على المصارف</t>
  </si>
  <si>
    <t xml:space="preserve"> الشركات المدرجة في سوق دمشق للأوراق المالية</t>
  </si>
  <si>
    <t>القسم الثالث: الإحصاءات المالية</t>
  </si>
  <si>
    <t xml:space="preserve"> الموارد التقديرية في الموازنة العامة</t>
  </si>
  <si>
    <t xml:space="preserve"> المدفوعات التقديرية في الموازنة العامة</t>
  </si>
  <si>
    <t xml:space="preserve"> الصادرات حسب الاستخدام الاقتصادي للسلع</t>
  </si>
  <si>
    <t xml:space="preserve"> المستوردات حسب الاستخدام الاقتصادي للسلع</t>
  </si>
  <si>
    <t xml:space="preserve"> الإنتاج والناتج المحلي الصافي</t>
  </si>
  <si>
    <t xml:space="preserve"> الناتج المحلي الإجمالي بسعر السوق حسب القطاعات</t>
  </si>
  <si>
    <t xml:space="preserve"> الناتج المحلي الإجمالي حسب الإنفاق</t>
  </si>
  <si>
    <t xml:space="preserve"> توزيع مجمل تكوين رأس المال</t>
  </si>
  <si>
    <t xml:space="preserve"> الأرقام القياسية وأهم محاصيل الإنتاج الزراعي</t>
  </si>
  <si>
    <t xml:space="preserve"> الأرقام القياسية للنشاط الصناعي في القطاع العام</t>
  </si>
  <si>
    <t xml:space="preserve"> عدد وأجور العاملين في القطاع العام الصناعي</t>
  </si>
  <si>
    <t xml:space="preserve"> نشاط السياحة</t>
  </si>
  <si>
    <t>Part Two: Damascus Security Exchange Statistics</t>
  </si>
  <si>
    <t xml:space="preserve"> Indicators of Damascus Securities Exchange </t>
  </si>
  <si>
    <t>الدولار الأمريكي</t>
  </si>
  <si>
    <t>US Dollar</t>
  </si>
  <si>
    <t>*سعر صرف الليرة السورية مقابل العملات الأجنبية حسب النشرة الرسمية لأسعار الصرف للعملات الأجنبية الصادرة عن مصرف سورية المركزي.</t>
  </si>
  <si>
    <t>*SYP per Foreign Currency According to official Foreign Exchange Quotations Issued by Central Bank of Syria.</t>
  </si>
  <si>
    <t>مديرية الأبحاث الاقتصادية والإحصاءات العامة والتخطيط</t>
  </si>
  <si>
    <t xml:space="preserve"> 2254، دمشق</t>
  </si>
  <si>
    <t>Economic Research, General Statistics and  Planning  Department</t>
  </si>
  <si>
    <t xml:space="preserve">إحصاءات الحساب الجاري والتجارة الخارجية </t>
  </si>
  <si>
    <t xml:space="preserve">Part Four: the Current Account and External trade Statistics  </t>
  </si>
  <si>
    <t>معدل البطالة ( %)</t>
  </si>
  <si>
    <t>Unemployment Rate ( %)</t>
  </si>
  <si>
    <t>*بيانات غرفة التقاص في فرع دمشق فقط.</t>
  </si>
  <si>
    <t>*Clearance Room Statistics just in Damascus's Branch.</t>
  </si>
  <si>
    <t>2011</t>
  </si>
  <si>
    <t>2012</t>
  </si>
  <si>
    <t>2010</t>
  </si>
  <si>
    <t xml:space="preserve"> الصادرات والمستوردات حسب التصنيف الدولي المعدل، نوع الاستخدام، طبيعة المواد ونوع القطاعات</t>
  </si>
  <si>
    <t>معدل التضخم (نسبة التغير في مؤشر أسعار المستهلك ( %))</t>
  </si>
  <si>
    <t>Inflation - CPI (%)</t>
  </si>
  <si>
    <t>الودائع لأجل:</t>
  </si>
  <si>
    <t>Time Deposits:</t>
  </si>
  <si>
    <t>1-3 أشهر</t>
  </si>
  <si>
    <t>1-3 months</t>
  </si>
  <si>
    <t>4-6 أشهر</t>
  </si>
  <si>
    <t>4-6 months</t>
  </si>
  <si>
    <t>7-9 أشهر</t>
  </si>
  <si>
    <t>7-9 months</t>
  </si>
  <si>
    <t>10 أشهر - سنة</t>
  </si>
  <si>
    <t>more than one year</t>
  </si>
  <si>
    <t>الأرقام القياسية لمبيعات القطاع العام الصناعي والزراعي ومبيعات قطاع التجارة حسب لاسبير</t>
  </si>
  <si>
    <t>Claims on Central Government</t>
  </si>
  <si>
    <t>تعريف أهم المصطلحات الاقتصادية</t>
  </si>
  <si>
    <t>Main Economic Terms</t>
  </si>
  <si>
    <t>أ</t>
  </si>
  <si>
    <t>A</t>
  </si>
  <si>
    <t>للمراسلات و الاستفسارات:</t>
  </si>
  <si>
    <t>العنوان البريدي:</t>
  </si>
  <si>
    <t>البريد الالكتروني:</t>
  </si>
  <si>
    <t>صندوق البريد:</t>
  </si>
  <si>
    <t>هاتف:</t>
  </si>
  <si>
    <t>Postal Address:</t>
  </si>
  <si>
    <t>For Correspondence and Enquiries:</t>
  </si>
  <si>
    <t>الجدول رقم (1): أهم المؤشرات الاقتصادية</t>
  </si>
  <si>
    <t>المصدر: مصرف سورية المركزي، وزارة المالية، المكتب المركزي للإحصاء.</t>
  </si>
  <si>
    <t>Source: The Central Bank of Syria, The Ministry of Finance, The Central Bureau of Statistics.</t>
  </si>
  <si>
    <t>(بملايين الليرات السورية)</t>
  </si>
  <si>
    <t>المصدر: مصرف سورية المركزي.</t>
  </si>
  <si>
    <t>*تم استثناء كافة المعاملات ما بين المصارف وذلك لأغراض توحيد القوائم المالية.</t>
  </si>
  <si>
    <t>Source: The Central Bank of Syria.</t>
  </si>
  <si>
    <t>(In Millions of Syrian Pounds)</t>
  </si>
  <si>
    <t>(بالليرات السورية للوحدة)</t>
  </si>
  <si>
    <t>(In Syrian Pounds per Unit)</t>
  </si>
  <si>
    <t>الين الياباني (100ين)</t>
  </si>
  <si>
    <t>اليورو (€)</t>
  </si>
  <si>
    <t>الجنيه الاسترليني (£)</t>
  </si>
  <si>
    <t>الين الياباني (100ين) (¥)</t>
  </si>
  <si>
    <t>Euro (€)</t>
  </si>
  <si>
    <t>(نسب مئوية)</t>
  </si>
  <si>
    <t>سندات صفقات صغار التجار وأرباب المهن لمدة 120 يوماً</t>
  </si>
  <si>
    <t>سندات تمويل صغار التجار وأرباب المهن لمدة 120 يوماً</t>
  </si>
  <si>
    <t>(In Percentage)</t>
  </si>
  <si>
    <t>(Annual Rates)</t>
  </si>
  <si>
    <t>(معدل فائدة سنوي)</t>
  </si>
  <si>
    <t>قروض المشافي والمخابر ودور الأشعة الخ</t>
  </si>
  <si>
    <t>No. of Cheques Cleared</t>
  </si>
  <si>
    <t>*فرع في كل محافظة من محافظات القطر عدا محافظة ريف دمشق.</t>
  </si>
  <si>
    <t>**Central Bank Branches are not included in the Total, however The Commercial Bank Branches in the Free Zone were Included.</t>
  </si>
  <si>
    <t>(القيمة بملايين الليرات السورية)</t>
  </si>
  <si>
    <t>المصدر : سوق دمشق للأوراق المالية.</t>
  </si>
  <si>
    <t>المصدر: وزارة المالية.</t>
  </si>
  <si>
    <t>Source: The Ministry of Finance.</t>
  </si>
  <si>
    <t>القيمة (بملايين الدولارات الأمريكية)</t>
  </si>
  <si>
    <t xml:space="preserve">  (بملايين الدولارات الأمريكية)   </t>
  </si>
  <si>
    <t>رسوم الامتياز  والتراخيص</t>
  </si>
  <si>
    <t>خدمات حكومية (غير مدرجة في أماكن أخرى)</t>
  </si>
  <si>
    <t>إعادة التصدير</t>
  </si>
  <si>
    <t>المصدر: المكتب المركزي للإحصاء.</t>
  </si>
  <si>
    <t>Source: The Central Bureau of Statistics.</t>
  </si>
  <si>
    <t>المواد الخام غير المعدة للأكل باستثناء المحروقات</t>
  </si>
  <si>
    <t>مواد ضرورية للصناعة غير مصنفة في مكان أخر</t>
  </si>
  <si>
    <t>غزول وأنسجة</t>
  </si>
  <si>
    <t>حيوانات حية ولحوم ومحضراتها</t>
  </si>
  <si>
    <t>مطاط، لدائن اصطناعية ومصنوعاتها</t>
  </si>
  <si>
    <t>سكر (خام ومكرر)</t>
  </si>
  <si>
    <t xml:space="preserve">حيوانات حية، لحوم ومحضراتها          </t>
  </si>
  <si>
    <t>Fruits, Vegetables and Preparations thereof</t>
  </si>
  <si>
    <t>(بملايين الليرات السورية )</t>
  </si>
  <si>
    <t>(الأجور بملايين الليرات السورية)</t>
  </si>
  <si>
    <t>(Wages in Millions of Syrian Pounds)</t>
  </si>
  <si>
    <t>(بالآلاف)</t>
  </si>
  <si>
    <t>(In Thousands)</t>
  </si>
  <si>
    <t>( 2010 = 100)</t>
  </si>
  <si>
    <t>(2010 = 100)</t>
  </si>
  <si>
    <t>الخبز  والحبوب</t>
  </si>
  <si>
    <t>housing, water, Electricity, Gaz and other kind of Fuel</t>
  </si>
  <si>
    <t>Coffee, Tea and Cocoa</t>
  </si>
  <si>
    <t>Sugar, Jam, Honey, chocolate and Sweet</t>
  </si>
  <si>
    <t>Milk, Cheese and Eggs</t>
  </si>
  <si>
    <t xml:space="preserve"> Index Number (Laspeyr 's) of public Industrial &amp; Agricultural and The Commercial Sectors' Sales </t>
  </si>
  <si>
    <t>القسم الرابع: إحصاءات الحساب الجاري والتجارة الخارجية</t>
  </si>
  <si>
    <t>Table No. (1): Main Economic Indicators</t>
  </si>
  <si>
    <t xml:space="preserve">سعر صرف وحدة حقوق السحب الخاصة مقابل الليرة السورية  </t>
  </si>
  <si>
    <t xml:space="preserve">Exchange rate of SDR against Syrian Pound SYP  </t>
  </si>
  <si>
    <t>Foreign currency Exchange Rate ($ /SYP)</t>
  </si>
  <si>
    <t>سعر صرف العملات الأجنبية (دولار -ل.س )</t>
  </si>
  <si>
    <t>Foreign Currency Exchange Rate per SYP *</t>
  </si>
  <si>
    <t xml:space="preserve">SDR against Syrian Pound  </t>
  </si>
  <si>
    <t>سعر صرف العملات الأجنبية مقابل الليرة السورية *:</t>
  </si>
  <si>
    <t xml:space="preserve">The Major Foreign currencies against US Dollar </t>
  </si>
  <si>
    <t>تعادل أهم العملات الأجنبية اتجاه الدولار الأمريكي:</t>
  </si>
  <si>
    <t>Table No. (2): Consolidated Balance Sheet of the Private Banks*</t>
  </si>
  <si>
    <t>الجدول رقم (2): الميزانية الموحدة للمصارف الخاصة*</t>
  </si>
  <si>
    <t xml:space="preserve"> الميزانية الموحدة للمصارف الخاصة</t>
  </si>
  <si>
    <t xml:space="preserve"> Consolidated Balance Sheet of the Private Banks</t>
  </si>
  <si>
    <t>الجدول رقم (3): الميزانية الموحدة للمصارف الخاصة التقليدية</t>
  </si>
  <si>
    <t>الجدول رقم (4): الميزانية الموحدة للمصارف الإسلامية</t>
  </si>
  <si>
    <t>Table No. (4): Consolidated Balance Sheet of the Islamic Banks</t>
  </si>
  <si>
    <t>الجدول رقم (5): الميزانية الموحدة لمؤسسات التمويل الصغير</t>
  </si>
  <si>
    <t>Table No. (5): Consolidated Balance Sheet of the Microfinance Institutions</t>
  </si>
  <si>
    <t>Table No. (10): Sale and Redemption of Investment Certificates</t>
  </si>
  <si>
    <t>الجدول رقم (10): مبيعات واستردادات شهادات الاستثمار</t>
  </si>
  <si>
    <t>الجدول رقم (11): أسعار الصرف</t>
  </si>
  <si>
    <t>Table No. (11): Exchange Rates</t>
  </si>
  <si>
    <t>الجدول رقم (12): معدلات الفائدة على تسهيلات الإقراض لدى المصرف المركزي المطبقة على المصارف</t>
  </si>
  <si>
    <t>Table No. (12): Central Bank Interest Rates (Credit Facilities) Applied on Banks</t>
  </si>
  <si>
    <t>الجدول رقم (13): أسعار الفائدة السوقية على ودائع العملاء بالليرة السورية (متوسط مرجح)</t>
  </si>
  <si>
    <t>Table No.(13): Market interest rates on Customers' Deposits in Syrian pounds (Weighted Average)</t>
  </si>
  <si>
    <t>الجدول رقم (14): أسعار الفائدة السوقية على التسهيلات الائتمانية بالليرة السورية (متوسط مرجح)</t>
  </si>
  <si>
    <t>Table No.(14): Market interest rates on Credit Facilities in Syrian pounds (Weighted Average)</t>
  </si>
  <si>
    <t>الجدول رقم (15): معدلات الفائدة لدى المصارف العامة (تأشيرية)*</t>
  </si>
  <si>
    <t>Table No. (15): Interest Rates Charged by Public Banks (Indicators)*</t>
  </si>
  <si>
    <t xml:space="preserve">الجدول رقم (16): معدلات الفائدة لدى المصارف العاملة المدفوعة على الودائع </t>
  </si>
  <si>
    <t xml:space="preserve">Table No. (16): Local Banks Interest Rates on Deposits </t>
  </si>
  <si>
    <t>الجدول رقم (17): إحصاءات غرفة التقاص*</t>
  </si>
  <si>
    <t>Table No. (17): Clearance  Room Statistics*</t>
  </si>
  <si>
    <t>الجدول رقم (18): فروع القطاع المصرفي حسب المحافظات</t>
  </si>
  <si>
    <t>Table No. (18): Number of  Banking Sector Branches by Governorates</t>
  </si>
  <si>
    <t>22</t>
  </si>
  <si>
    <t>23</t>
  </si>
  <si>
    <t>26-27</t>
  </si>
  <si>
    <t>28</t>
  </si>
  <si>
    <t>الجدول رقم (6): توزيع ودائع المصارف الخاصة ومؤسسات التمويل الصغير وفقاً لنوع الوديعة والجهة المودعة ولنوع العملة*</t>
  </si>
  <si>
    <t>Table No. (6): Distribution of Deposits at  the Private Banks and Microfinance Institutions according to Type, Sector and currency of the deposit*</t>
  </si>
  <si>
    <t>الجدول رقم (7): توزيع ودائع المصارف الخاصة ومؤسسات التمويل الصغير*</t>
  </si>
  <si>
    <t>الجدول رقم (8): توزيع التسهيلات الائتمانية الممنوحة من المصارف الخاصة ومؤسسات التمويل الصغير حسب النشاط ونوع التسهيل الائتماني*</t>
  </si>
  <si>
    <t>Table No. (8): Distribution of the Private Banks and Microfinance Institutions Credit according to Economic Activities and Type*</t>
  </si>
  <si>
    <t>31-34</t>
  </si>
  <si>
    <t>31</t>
  </si>
  <si>
    <t>32-33</t>
  </si>
  <si>
    <t>34</t>
  </si>
  <si>
    <t>37</t>
  </si>
  <si>
    <t>38</t>
  </si>
  <si>
    <t>37-38</t>
  </si>
  <si>
    <t>41-53</t>
  </si>
  <si>
    <t>41</t>
  </si>
  <si>
    <t>42-43</t>
  </si>
  <si>
    <t>44</t>
  </si>
  <si>
    <t>45</t>
  </si>
  <si>
    <t>48-49</t>
  </si>
  <si>
    <t>57-67</t>
  </si>
  <si>
    <t>57</t>
  </si>
  <si>
    <t>58</t>
  </si>
  <si>
    <t>66-67</t>
  </si>
  <si>
    <t>3-28</t>
  </si>
  <si>
    <t>الجدول رقم (19): الشركات المدرجة في سوق دمشق للأوراق المالية*</t>
  </si>
  <si>
    <t>Table No. (19): Companies listed in the Damascus Stock Exchange Securities*</t>
  </si>
  <si>
    <t>الجدول رقم (20): حجم التداول في سوق دمشق للأوراق المالية حسب القطاعات*</t>
  </si>
  <si>
    <t>Table No. (20): Value Traded at  Damascus Securities Exchange  According to Sectors*</t>
  </si>
  <si>
    <t>الجدول رقم (21):  مؤشرات سوق دمشق للأوراق المالية</t>
  </si>
  <si>
    <t xml:space="preserve">Table No. (21): Indicators of Damascus Securities Exchange </t>
  </si>
  <si>
    <t>الجدول رقم ( 22): الموارد التقديرية في الموازنة العامة</t>
  </si>
  <si>
    <t>Table No. (22): Estimated Revenue in the General Budget</t>
  </si>
  <si>
    <t>الجدول رقم (23): المدفوعات التقديرية في الموازنة العامة</t>
  </si>
  <si>
    <t>Table No. (23): Estimated Expenditure  in the General Budget</t>
  </si>
  <si>
    <t>الجدول رقم (24): أهم مؤشرات الحساب الجاري</t>
  </si>
  <si>
    <t>Table No. (24): Main Indicators of the Current Account</t>
  </si>
  <si>
    <t xml:space="preserve">*الجدول رقم (25): تقديرات الحساب الجاري </t>
  </si>
  <si>
    <t>Table No. (25): Current Account Estimates*</t>
  </si>
  <si>
    <t>الجدول رقم (26): مؤشرات التجارة الخارجية</t>
  </si>
  <si>
    <t xml:space="preserve">Table No. (26): Foreign Trade Indicators   </t>
  </si>
  <si>
    <t>الجدول رقم (27): المستوردات حســب أهم العملات</t>
  </si>
  <si>
    <t>Table No. (27):  Imports by Main Currencies</t>
  </si>
  <si>
    <t xml:space="preserve">الجدول رقم (28):  الصادرات والمستوردات حسب التصنيف الدولي المعدل، نوع الاستخدام، طبيعة المواد ونوع القطاعات </t>
  </si>
  <si>
    <t>Table No. (28): Exports and Imports according to SITC Classification, Utilization, Type of Goods, and Sector</t>
  </si>
  <si>
    <t xml:space="preserve">الجدول رقم (29): الصادرات حسب الاستخدام الاقتصادي للسلع </t>
  </si>
  <si>
    <t>Table No. (29): Exports by Economic Use of the Product</t>
  </si>
  <si>
    <t xml:space="preserve">الجدول رقم ( 30):  المستوردات حسب الاستخدام الاقتصادي للسلع </t>
  </si>
  <si>
    <t>Table No. (30): Imports by Economic Use of the Product</t>
  </si>
  <si>
    <t xml:space="preserve">الجدول رقم (31): توزيع الصادرات السورية حسب البلدان  </t>
  </si>
  <si>
    <t>Table No. (31): Distribution of Syrian Exports by Destination</t>
  </si>
  <si>
    <t xml:space="preserve">الجدول رقم (32): توزيع المستوردات السورية حسب البلدان  </t>
  </si>
  <si>
    <t>Table No. (32): Distribution of Syrian Imports by Source</t>
  </si>
  <si>
    <t xml:space="preserve">الجدول رقم (33): أهم الصادرات والمستوردات السورية  </t>
  </si>
  <si>
    <t>Table No. (33): Main Syrian Exports and Imports</t>
  </si>
  <si>
    <t>الجدول رقم (34): الإنتاج والناتج المحلي الصافي</t>
  </si>
  <si>
    <t>Table No. (34): Production and Net Domestic Product</t>
  </si>
  <si>
    <t xml:space="preserve">الجدول رقم (35):  الناتج المحلي الإجمالي بسعر السوق حسب القطاعات </t>
  </si>
  <si>
    <t>Table No. (35): Gross Domestic Product at Market Prices by Sector</t>
  </si>
  <si>
    <t>الجدول رقم (36): الناتج المحلي الإجمالي حسب الإنفاق</t>
  </si>
  <si>
    <t>Table No. (36): Gross Domestic Product by Expenditure Accounts</t>
  </si>
  <si>
    <t xml:space="preserve">الجدول رقم (37):  توزيع مجمل تكوين رأس المال </t>
  </si>
  <si>
    <t>Table No. (37): Distribution of Gross Fixed Capital Formation</t>
  </si>
  <si>
    <t xml:space="preserve">الجدول رقم (38): الأرقام القياسية وأهم محاصيل الإنتاج الزراعي </t>
  </si>
  <si>
    <t>Table No. (38): Production Indices and Major Agricultural Crops</t>
  </si>
  <si>
    <t>الجدول رقم (39): الأرقام القياسية للنشاط الصناعي في القطاع العام</t>
  </si>
  <si>
    <t>Table No. (39): Index of Industrial Production in the Public Sector</t>
  </si>
  <si>
    <t>الجدول رقم (40): عدد وأجور العاملين في القطاع العام الصناعي</t>
  </si>
  <si>
    <t>Table No. (40): Employees and Wages in the Industrial Public Sector</t>
  </si>
  <si>
    <t xml:space="preserve">الجدول رقم (41): نشاط السياحة </t>
  </si>
  <si>
    <t xml:space="preserve">Table No. (41): Tourism Activity </t>
  </si>
  <si>
    <t>الجدول رقم (42): الأرقام القياسية لمبيعات القطاع العام الصناعي والزراعي ومبيعات قطاع التجارة حسب لاسبير</t>
  </si>
  <si>
    <t xml:space="preserve">Table No. (42): Index Number (Laspeyr 's) of public Industrial &amp; Agricultural and The Commercial Sectors'  Sales </t>
  </si>
  <si>
    <t>Table No. (7): Distribution of the Private Banks and Microfinance Institutions*</t>
  </si>
  <si>
    <t>Credit by Banks**</t>
  </si>
  <si>
    <t>التسهيلات الائتمانية**</t>
  </si>
  <si>
    <t>*تم إضافة بيانات مؤسسات التمويل الصغير ابتداءاً من عام 2012.</t>
  </si>
  <si>
    <t>*Starting from 2012  Microfinance Institutions Data  were included.</t>
  </si>
  <si>
    <t>Table No. (9): Distribution of the Private Banks and Microfinance Institutions Credit according to Sectors and Currency and Terms*</t>
  </si>
  <si>
    <t>الجدول رقم (9): توزيع التسهيلات الائتمانية الممنوحة من المصارف الخاصة ومؤسسات التمويل الصغير حسب الجهة المقترضة ونوع العملة والآجال*</t>
  </si>
  <si>
    <t>المصدر: سوق دمشق للأوراق المالية.</t>
  </si>
  <si>
    <t>2013</t>
  </si>
  <si>
    <t>*تم الاعتماد على بيانات السنة السابقة.</t>
  </si>
  <si>
    <t>*They have adopted the last year data.</t>
  </si>
  <si>
    <t>بنك الشام</t>
  </si>
  <si>
    <t>بنك البركة -سورية</t>
  </si>
  <si>
    <t>2014</t>
  </si>
  <si>
    <t>السنة: 2015</t>
  </si>
  <si>
    <t>2015P</t>
  </si>
  <si>
    <t>* تم تقدير عدد السكان لعامي 2014 و2015 وفق سيناريوهات محددة من قبل الفريق المشكّل لتقدير عدد السكان.</t>
  </si>
  <si>
    <t xml:space="preserve">*The population in 2014 and 2015 had been estimated by specific scenarios from the team formed to estimate the population.  </t>
  </si>
  <si>
    <t xml:space="preserve">10 months- 1 year </t>
  </si>
  <si>
    <t>20-10</t>
  </si>
  <si>
    <t>المصدر: مصرف سورية المركزي، قرار مجلس النقد والتسليف رقم 1266/م ن/ب1 تاريخ 2015/5/31.</t>
  </si>
  <si>
    <t>Source: The Central Bank of Syria,  According to the resolution No. /1266 /issued by CMC, 31/5/2015.</t>
  </si>
  <si>
    <t>* الشركات المدرجة في السوق النظامية والموازية وتمثل الوضع القائم لغاية  2015/12/31.</t>
  </si>
  <si>
    <t>*Companies listed in Regular and Parallel Market as in 31/12/2015.</t>
  </si>
  <si>
    <t>2015</t>
  </si>
  <si>
    <t xml:space="preserve">* سعر الصرف المستخدم في التحويل يعادل 46.51، 48.34، 64.66، 104.64، 167.73 و269.21 للأعوام  2010، 2011، 2012، 2013، 2014 و2015 على التوالي. </t>
  </si>
  <si>
    <t xml:space="preserve">*Exchange rates used in conversion is: 46.51, 48.34, 64.66, 104.64, 167.73 and 269.21 for years 2010, 2011, 2012, 2013, 2014 and 2015 on Sequence. </t>
  </si>
  <si>
    <t>...</t>
  </si>
  <si>
    <t>..</t>
  </si>
  <si>
    <t xml:space="preserve">  Year: 2015</t>
  </si>
  <si>
    <t xml:space="preserve"> توزيع ودائع المصارف الخاصة ومؤسسات التمويل الصغير وفقاً لنوع الوديعة والجهة المودعة ولنوع العملة</t>
  </si>
  <si>
    <t xml:space="preserve"> توزيع ودائع المصارف الخاصة ومؤسسات التمويل الصغير</t>
  </si>
  <si>
    <t xml:space="preserve"> توزيع التسهيلات الائتمانية الممنوحة من المصارف الخاصة ومؤسسات التمويل الصغير حسب النشاط ونوع التسهيل الائتماني</t>
  </si>
  <si>
    <t xml:space="preserve"> توزيع التسهيلات الائتمانية الممنوحة من المصارف الخاصة ومؤسسات التمويل الصغير حسب الجهة المقترضة ونوع العملة والآجال</t>
  </si>
  <si>
    <t xml:space="preserve"> Consolidated Balance Sheet of the Traditional Private Banks</t>
  </si>
  <si>
    <t xml:space="preserve"> Distribution of Deposits at  the Private Banks and Microfinance Institutions according to Type, Sector and currency of the deposit</t>
  </si>
  <si>
    <t xml:space="preserve"> Distribution of the Private Banks and Microfinance Institutions</t>
  </si>
  <si>
    <t xml:space="preserve"> Distribution of the Private Banks and Microfinance Institutions Credit according to Economic Activities and Type</t>
  </si>
  <si>
    <t xml:space="preserve"> Distribution of  the Private Banks and Microfinance Institutions Credit according to Sectors and Currency and Terms</t>
  </si>
  <si>
    <t>Table No. (3): Consolidated Balance Sheet of the Traditional Private Banks</t>
  </si>
  <si>
    <r>
      <t xml:space="preserve">                                                                                </t>
    </r>
    <r>
      <rPr>
        <b/>
        <u/>
        <sz val="16"/>
        <rFont val="Sakkal Majalla"/>
      </rPr>
      <t>تعريف أهم المصطلحات الاقتصادية</t>
    </r>
    <r>
      <rPr>
        <b/>
        <u/>
        <sz val="14"/>
        <rFont val="Sakkal Majalla"/>
      </rPr>
      <t xml:space="preserve">
أولاً:المفاهيم النقدية والمصرفية: </t>
    </r>
    <r>
      <rPr>
        <sz val="14"/>
        <rFont val="Sakkal Majalla"/>
      </rPr>
      <t xml:space="preserve">
• </t>
    </r>
    <r>
      <rPr>
        <b/>
        <sz val="14"/>
        <rFont val="Sakkal Majalla"/>
      </rPr>
      <t>المصارف الخاصة:</t>
    </r>
    <r>
      <rPr>
        <sz val="14"/>
        <rFont val="Sakkal Majalla"/>
      </rPr>
      <t xml:space="preserve"> تشمل جميع المصارف الخاصة التقليدية والإسلامية العاملة في الجمهورية العربية السورية التي تمارس العمل المصرفي (قبول الودائع ومنح القروض،...) ولا يشمل هذا التعريف المؤسسات المالية غير المصرفية. 
•</t>
    </r>
    <r>
      <rPr>
        <b/>
        <sz val="14"/>
        <rFont val="Sakkal Majalla"/>
      </rPr>
      <t xml:space="preserve"> مؤسسات التمويل الصغير:</t>
    </r>
    <r>
      <rPr>
        <sz val="14"/>
        <rFont val="Sakkal Majalla"/>
      </rPr>
      <t xml:space="preserve"> هي مؤسسات مالية مصرفية اجتماعية تهدف إلى تقديم التمويل الصغير والمتناهي الصغر بالإضافة إلى خدمات مالية ومصرفية أخرى لشرائح معينة من السكان،  وتتضمن بيانات مؤسسات التمويل الصغير بيانات المؤسسات المالية المصرفية الاجتماعية العاملة في سورية وبيانات مصرف الإبداع للتمويل الصغير والمتناهي الصغر.
•</t>
    </r>
    <r>
      <rPr>
        <b/>
        <sz val="14"/>
        <rFont val="Sakkal Majalla"/>
      </rPr>
      <t xml:space="preserve"> الحكومة المركزية:</t>
    </r>
    <r>
      <rPr>
        <sz val="14"/>
        <rFont val="Sakkal Majalla"/>
      </rPr>
      <t xml:space="preserve"> تضم الوزارات والإدارات العامة غير المالية (وهي الدوائر الحكومية التي تعمل ضمن أجهزة السلطة المركزية في الدولة والمؤسسات العامة التي لا تعمل من أجل الربح).
</t>
    </r>
    <r>
      <rPr>
        <b/>
        <sz val="14"/>
        <rFont val="Sakkal Majalla"/>
      </rPr>
      <t>• المؤسسات العامة الاقتصادية:</t>
    </r>
    <r>
      <rPr>
        <sz val="14"/>
        <rFont val="Sakkal Majalla"/>
      </rPr>
      <t xml:space="preserve"> تضم كافة المؤسسات العامة غير المالية والتي تملك الدولة فيها مصلحة أو قوة تصويتية مؤثرة وتعمل من أجل الربح.
</t>
    </r>
    <r>
      <rPr>
        <b/>
        <sz val="14"/>
        <rFont val="Sakkal Majalla"/>
      </rPr>
      <t xml:space="preserve">• القطاع العام: </t>
    </r>
    <r>
      <rPr>
        <sz val="14"/>
        <rFont val="Sakkal Majalla"/>
      </rPr>
      <t xml:space="preserve">ويتكون من الحكومة المركزية بالإضافة إلى المؤسسات العامة الاقتصادية.
</t>
    </r>
    <r>
      <rPr>
        <b/>
        <sz val="14"/>
        <rFont val="Sakkal Majalla"/>
      </rPr>
      <t>• القطاع الخاص:</t>
    </r>
    <r>
      <rPr>
        <sz val="14"/>
        <rFont val="Sakkal Majalla"/>
      </rPr>
      <t xml:space="preserve"> ويشمل الأفراد والمؤسسات والشركات الخاصة، وتلك المنتمية إلى القطاعين التعاوني والمشترك.
</t>
    </r>
    <r>
      <rPr>
        <b/>
        <sz val="14"/>
        <rFont val="Sakkal Majalla"/>
      </rPr>
      <t>• المؤسسات المالية غير المصرفية:</t>
    </r>
    <r>
      <rPr>
        <sz val="14"/>
        <rFont val="Sakkal Majalla"/>
      </rPr>
      <t xml:space="preserve"> وهي المؤسسات العامة والخاصة التي تقوم بتجميع الأموال ولكن ليس على شكل ودائع، وتتولى توظيفها في الأسواق المالية للحصول على أنواع أخرى من الأصول المالية، مثل شركات التأمين وشركات الصرافة والمؤسسة العامة للتأمينات الإجتماعية، صندوق تقاعد الموظفين وشركات الوساطة المالية.
</t>
    </r>
    <r>
      <rPr>
        <b/>
        <sz val="14"/>
        <rFont val="Sakkal Majalla"/>
      </rPr>
      <t>• المقيم:</t>
    </r>
    <r>
      <rPr>
        <sz val="14"/>
        <rFont val="Sakkal Majalla"/>
      </rPr>
      <t xml:space="preserve"> الشخص الطبيعي أوالاعتباري الذي يقيم عادة داخل الجمهورية العربية السورية أومضى على إقامته في سورية مدة سنة فأكثر، بغض النظر عن جنسية هذا الشخص، باستثناء الهيئات والمؤسسات الدولية والطلاب والقادمين للعلاج الذين يقيمون لأكثر من سنة.
</t>
    </r>
    <r>
      <rPr>
        <b/>
        <sz val="14"/>
        <rFont val="Sakkal Majalla"/>
      </rPr>
      <t>• غير المقيم:</t>
    </r>
    <r>
      <rPr>
        <sz val="14"/>
        <rFont val="Sakkal Majalla"/>
      </rPr>
      <t xml:space="preserve"> الشخص الطبيعي أوالاعتباري الذي يقيم عادة خارج الجمهورية العربية السورية و/ أو الذي لم يكمل مدة سنة من الإقامة داخل سورية، بغض النظر عن جنسية هذا الشخص بإستثناء العائلات والأفراد الذين لهم مركز أومصلحة اقتصادية ولهم سكن دائم حتى لو أقام به بشكل متقطع.
</t>
    </r>
    <r>
      <rPr>
        <b/>
        <sz val="14"/>
        <rFont val="Sakkal Majalla"/>
      </rPr>
      <t>• الديون على القطاع الخاص (مقيم):</t>
    </r>
    <r>
      <rPr>
        <sz val="14"/>
        <rFont val="Sakkal Majalla"/>
      </rPr>
      <t xml:space="preserve"> يشمل هذا البند التسهيلات المباشرة الممنوحة من قبل المصارف المحلية للقطاع الخاص بالإضافة الى استثمارات المصارف المحلية في أسهم وسندات الشركات.
</t>
    </r>
    <r>
      <rPr>
        <b/>
        <sz val="14"/>
        <rFont val="Sakkal Majalla"/>
      </rPr>
      <t>• الديون على الحكومة المركزية:</t>
    </r>
    <r>
      <rPr>
        <sz val="14"/>
        <rFont val="Sakkal Majalla"/>
      </rPr>
      <t xml:space="preserve"> التسهيلات الائتمانية المباشرة الممنوحة للحكومة المركزية من المصارف المحلية مضافاً إليها استثمارات المصارف المحلية في السندات والأذونات الحكومية والمساهمة في المؤسسات المالية الدولية.
</t>
    </r>
    <r>
      <rPr>
        <b/>
        <sz val="14"/>
        <rFont val="Sakkal Majalla"/>
      </rPr>
      <t>• الاحتياطيات:</t>
    </r>
    <r>
      <rPr>
        <sz val="14"/>
        <rFont val="Sakkal Majalla"/>
      </rPr>
      <t xml:space="preserve"> تظهر في الجدول رقم (2) وهي النقد بالليرة السورية الموجود في صناديق المصارف الخاصة بالإضافة إلى أرصدة هذه المصارف لدى المصرف المركزي.
</t>
    </r>
    <r>
      <rPr>
        <b/>
        <sz val="14"/>
        <rFont val="Sakkal Majalla"/>
      </rPr>
      <t>• شهادات الاستثمار:</t>
    </r>
    <r>
      <rPr>
        <sz val="14"/>
        <rFont val="Sakkal Majalla"/>
      </rPr>
      <t xml:space="preserve"> تظهر في الجدول رقم (10) وهي سندات يصدرها مصرف التسليف الشعبي بالنيابة عن وزارة المالية.
</t>
    </r>
    <r>
      <rPr>
        <b/>
        <u/>
        <sz val="14"/>
        <rFont val="Sakkal Majalla"/>
      </rPr>
      <t>ثانياً: مفاهيم المالية العامة:</t>
    </r>
    <r>
      <rPr>
        <sz val="14"/>
        <rFont val="Sakkal Majalla"/>
      </rPr>
      <t xml:space="preserve">
</t>
    </r>
    <r>
      <rPr>
        <b/>
        <sz val="14"/>
        <rFont val="Sakkal Majalla"/>
      </rPr>
      <t>• فائض السيولة:</t>
    </r>
    <r>
      <rPr>
        <sz val="14"/>
        <rFont val="Sakkal Majalla"/>
      </rPr>
      <t xml:space="preserve"> يظهر في الجدول رقم (22) ويمثل استهلاكات الموجودات الثابتة، والمؤونات، والاحتياطيات لشركات القطاع العام الاقتصادي غير المالي.
</t>
    </r>
    <r>
      <rPr>
        <b/>
        <sz val="14"/>
        <rFont val="Sakkal Majalla"/>
      </rPr>
      <t>• فائض الموازنة:</t>
    </r>
    <r>
      <rPr>
        <sz val="14"/>
        <rFont val="Sakkal Majalla"/>
      </rPr>
      <t xml:space="preserve"> يظهر في الجدول رقم (22) ويمثل الأرباح الصافية للمؤسسات العامة الاقتصادية.
</t>
    </r>
    <r>
      <rPr>
        <b/>
        <u/>
        <sz val="14"/>
        <rFont val="Sakkal Majalla"/>
      </rPr>
      <t>ثالثاً: مفاهيم الحساب الجاري:</t>
    </r>
    <r>
      <rPr>
        <sz val="14"/>
        <rFont val="Sakkal Majalla"/>
      </rPr>
      <t xml:space="preserve">
</t>
    </r>
    <r>
      <rPr>
        <b/>
        <sz val="14"/>
        <rFont val="Sakkal Majalla"/>
      </rPr>
      <t>• الحساب الجاري:</t>
    </r>
    <r>
      <rPr>
        <sz val="14"/>
        <rFont val="Sakkal Majalla"/>
      </rPr>
      <t xml:space="preserve"> يشتمل الحساب الجاري على كافة المعاملات التي تتضمن قيماً اقتصادية وتقع بين جهات مقيمة وجهات أخرى غير مقيمة، وينقسم هذا الحساب إلى البنود التالية: السلع والخدمات، الدخل والتحويلات الجارية.
</t>
    </r>
    <r>
      <rPr>
        <b/>
        <sz val="14"/>
        <rFont val="Sakkal Majalla"/>
      </rPr>
      <t>• السلع:</t>
    </r>
    <r>
      <rPr>
        <sz val="14"/>
        <rFont val="Sakkal Majalla"/>
      </rPr>
      <t xml:space="preserve"> يشمل بند السلع على: البضائع العامة المنقولة المصدرة والمستوردة بين جهات مقيمة وأخرى غير مقيمة والتي ينجم عنها تغير في الملكية، كما يشتمل على السلع المرسلة للتجهيز وإصلاح السلع والسلع التي تحصل عليها الناقلات في الموانئ والذهب غير النقدي بالإضافة إلى الكهرباء والغاز والمياه والسلع المهربة والعملة الورقية والمسكوكات غير المتداولة والأوراق المالية غير المصدرة والمنح والهبات السلعية. ويتم الحصول على البيانات من المكتب المركزي للإحصاء الذي يستقي بياناته من المديرية العامة للجمارك ووزارة النفط ووزارة الكهرباء وبعض الجهات والمؤسسات الحكومية ذات العلاقة.
</t>
    </r>
    <r>
      <rPr>
        <b/>
        <sz val="14"/>
        <rFont val="Sakkal Majalla"/>
      </rPr>
      <t>ميزان الخدمات: ويشتمل ميزان الخدمات على البنود التالية:</t>
    </r>
    <r>
      <rPr>
        <sz val="14"/>
        <rFont val="Sakkal Majalla"/>
      </rPr>
      <t xml:space="preserve">
</t>
    </r>
    <r>
      <rPr>
        <b/>
        <sz val="14"/>
        <rFont val="Sakkal Majalla"/>
      </rPr>
      <t>• النقل:</t>
    </r>
    <r>
      <rPr>
        <sz val="14"/>
        <rFont val="Sakkal Majalla"/>
      </rPr>
      <t xml:space="preserve"> يشتمل بند النقل على جميع خدمات نقل الركاب والبضائع (جوي، بحري، بري) التي يقدمها مقيمون إلى غير مقيم والعكس. ويتم الحصول على البيانات من وزارة النقل بالإضافة إلى البيانات المستقاة من نظام إبلاغ المعاملات الدولية (ITRS). 
</t>
    </r>
    <r>
      <rPr>
        <b/>
        <sz val="14"/>
        <rFont val="Sakkal Majalla"/>
      </rPr>
      <t>• السفر:</t>
    </r>
    <r>
      <rPr>
        <sz val="14"/>
        <rFont val="Sakkal Majalla"/>
      </rPr>
      <t xml:space="preserve"> يغطى بند السفر السلع والخدمات، بما فيها تلك المتعلقة بالصحة والتعليم التي يحصل عليها المسافرون غير المقيمين في الاقتصاد المضيف لأغراض تتعلق بالأعمال أوالإستخدام الشخصي خلال زياراتهم. يتم الحصول على الإيرادات من السفر عن طريق المسح الذي تعده وزارة السياحة بينما يقدر رقم المدفوعات بالاعتماد على أعداد المغادرين السوريين ووجهة سفرهم.
</t>
    </r>
    <r>
      <rPr>
        <b/>
        <sz val="14"/>
        <rFont val="Sakkal Majalla"/>
      </rPr>
      <t>• الخدمات الحكومية:</t>
    </r>
    <r>
      <rPr>
        <sz val="14"/>
        <rFont val="Sakkal Majalla"/>
      </rPr>
      <t xml:space="preserve"> تشمل فئة الخدمات الحكومية جميع الخدمات المرتبطة بقطاعات حكومية أومنظمات دولية أوإقليمية (مثال ذلك مصروفات السفارات والقنصليات)، وخدمات أخرى. يتم الحصول على البيانات من نظام إبلاغ المعاملات الدولية (ITRS).
</t>
    </r>
    <r>
      <rPr>
        <b/>
        <sz val="14"/>
        <rFont val="Sakkal Majalla"/>
      </rPr>
      <t xml:space="preserve">• خدمات أخرى: </t>
    </r>
    <r>
      <rPr>
        <sz val="14"/>
        <rFont val="Sakkal Majalla"/>
      </rPr>
      <t xml:space="preserve">وتشمل على (خدمات الاتصالات والتشييد والتأمين والمالية والحاسب الآلي والمعلومات ورسوم الامتياز والتراخيص وخدمات أعمال متفرقة وخدمات ثقافية وترفيهية) إضافة إلى بعض الخدمات الأخرى والتي تتم بين مقيم وغير مقيم ويتم الحصول عليها من نظام إبلاغ المعاملات الدولية (ITRS) وبعض الجهات والمؤسسات الحكومية ذات العلاقة.
</t>
    </r>
    <r>
      <rPr>
        <b/>
        <sz val="14"/>
        <rFont val="Sakkal Majalla"/>
      </rPr>
      <t>• الدخل:</t>
    </r>
    <r>
      <rPr>
        <sz val="14"/>
        <rFont val="Sakkal Majalla"/>
      </rPr>
      <t xml:space="preserve"> ويشتمل هذا الحساب على البنود التالية:
</t>
    </r>
    <r>
      <rPr>
        <b/>
        <sz val="14"/>
        <rFont val="Sakkal Majalla"/>
      </rPr>
      <t>• تعويضات العاملين:</t>
    </r>
    <r>
      <rPr>
        <sz val="14"/>
        <rFont val="Sakkal Majalla"/>
      </rPr>
      <t xml:space="preserve"> يشتمل بند تعويضات العاملين على الأجور والرواتب والمزايا الأخرى النقديـة والعينية ويتضمن عمال الحدود والعمال الموسميين وغيرهم من العمال غيـر المقيمين (مثل المستخدمين المحليين العاملين في السفارات) ويتم الحصول على بيانات المتحصلات منها عن طريق تقديرات لدخل العمال السوريين العاملين بشكل جزئي في الدول المجاورة، ومن شركات الطيران الأجنبية (رواتب السوريين العاملين لديها)، أما المدفوعات من تعويضات العاملين فيتم الحصول عليها بالاعتماد على عدد العاملين الأجانب في سورية (غير المقيمين) المقدمة من وزارة العمل بالإضافة إلى نظام إبلاغ المعاملات الدولية (ITRS).
</t>
    </r>
    <r>
      <rPr>
        <b/>
        <sz val="14"/>
        <rFont val="Sakkal Majalla"/>
      </rPr>
      <t>• دخل الاستثمار:</t>
    </r>
    <r>
      <rPr>
        <sz val="14"/>
        <rFont val="Sakkal Majalla"/>
      </rPr>
      <t xml:space="preserve"> يشمل متحصلات الدخل المرتبطة بحيازات المقيمين لأصول مالية خارجية ومدفوعاتهم المرتبطة بخصوم تجاه غير مقيمين. ويتكون دخل الاستثمار من أنواع الدخل المستمدة من أنشطة الاستثمار المباشر واستثمارات أخرى. وينقسم عنصر الاستثمار المباشر إلى دخل حقوق الملكية (الأرباح الموزعة، وأرباح الفروع الموزعة، والعائدات المعاد استثمارها) والدخـل من الدين (الفوائد). ويتم الحصول على المتحصلات من دخل الاستثمار: تحويلات شركات النفط الأجنبية العاملة في سورية وتستقى هذه البيانات من نظام إبلاغ المعاملات الدولية (ITRS).
أما بيانات مدفوعات الدخل من الدين (الفوائد) فيتم تجميعها من مصرف سورية المركزي والمصارف إضافة إلى بيانات من وزارة المالية.
</t>
    </r>
    <r>
      <rPr>
        <b/>
        <sz val="14"/>
        <rFont val="Sakkal Majalla"/>
      </rPr>
      <t>• التحويلات الجارية:</t>
    </r>
    <r>
      <rPr>
        <sz val="14"/>
        <rFont val="Sakkal Majalla"/>
      </rPr>
      <t xml:space="preserve"> هي البنود الموازية للتغيرات في ملكية الموارد الحقيقية أوالبنود المالية بين مقيمين وغير مقيمين دون أن تتضمن المعاملة قيمة اقتصادية مقابلة، وتتكون التحويلات الجارية من: تحويلات الحكومة العامة (مثل التحويلات الجارية المـرتبطة بالتعاون الدولي بين مختلف الحكومات) والتحويلات الأخرى مثل تحويلات العاملين. ويتم الحصول على هذه البيانات من نظام إبلاغ المعاملات الدولية (ITRS)، بالإضافة إلى تقدير تحويلات العاملين المستندة إلى الأرقام من سفاراتنا في الخارج وخصوصاً من دول الخليج العربي بالإضافة إلى أرقام من وزارة العمل عن التحويلات من غير السوريين العاملين في سورية (مقيمين) إلى الخارج.
اختصارات: 
( R ): أرقام معدلة
( e ): أرقام تقديرية
(p  ): أرقام أولية
(... ): أرقام غير متوفرة
تختلف الأرقام جزئياً بين جدول وآخر بسبب تدوير الأرقام إلى العشر الأقرب.
</t>
    </r>
  </si>
  <si>
    <t xml:space="preserve"> الأرقام القياسية لأسعار التجزئة </t>
  </si>
  <si>
    <t xml:space="preserve"> Retail Price Indices</t>
  </si>
  <si>
    <t xml:space="preserve"> الأرقام القياسية لأسعار التجزئة</t>
  </si>
  <si>
    <t xml:space="preserve">الجدول رقم (43): الأرقام القياسية لأسعار التجزئة </t>
  </si>
  <si>
    <t>Table No. (43):  Retail Price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</si>
</sst>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164" formatCode="_-&quot;ل.س.‏&quot;\ * #,##0_-;_-&quot;ل.س.‏&quot;\ * #,##0\-;_-&quot;ل.س.‏&quot;\ * &quot;-&quot;_-;_-@_-"/>
    <numFmt numFmtId="165" formatCode="_-* #,##0_-;_-* #,##0\-;_-* &quot;-&quot;_-;_-@_-"/>
    <numFmt numFmtId="166" formatCode="_-&quot;ل.س.‏&quot;\ * #,##0.00_-;_-&quot;ل.س.‏&quot;\ * #,##0.00\-;_-&quot;ل.س.‏&quot;\ * &quot;-&quot;??_-;_-@_-"/>
    <numFmt numFmtId="167" formatCode="_-* #,##0.00_-;_-* #,##0.00\-;_-* &quot;-&quot;??_-;_-@_-"/>
    <numFmt numFmtId="168" formatCode="0.0"/>
    <numFmt numFmtId="169" formatCode="_-* #,##0.0_-;_-* #,##0.0\-;_-* &quot;-&quot;??_-;_-@_-"/>
    <numFmt numFmtId="170" formatCode="_-* #,##0_-;_-* #,##0\-;_-* &quot;-&quot;??_-;_-@_-"/>
    <numFmt numFmtId="171" formatCode="0.0%"/>
    <numFmt numFmtId="172" formatCode="0.000"/>
    <numFmt numFmtId="173" formatCode="#,##0.0"/>
    <numFmt numFmtId="174" formatCode="0.0000"/>
    <numFmt numFmtId="175" formatCode="_(* #,##0.0_);_(* \(#,##0.0\);_(* &quot;-&quot;??_);_(@_)"/>
    <numFmt numFmtId="176" formatCode="0.00000"/>
    <numFmt numFmtId="177" formatCode="_(* #,##0_);_(* \(#,##0\);_(* &quot;-&quot;??_);_(@_)"/>
    <numFmt numFmtId="178" formatCode="0.000%"/>
    <numFmt numFmtId="179" formatCode="0.0000%"/>
    <numFmt numFmtId="180" formatCode="#,##0.0_ ;\-#,##0.0\ "/>
    <numFmt numFmtId="181" formatCode="#,##0_ ;\-#,##0\ "/>
    <numFmt numFmtId="182" formatCode="#,##0.0_-"/>
    <numFmt numFmtId="183" formatCode="_-* #,##0.0000_-;_-* #,##0.0000\-;_-* &quot;-&quot;??_-;_-@_-"/>
  </numFmts>
  <fonts count="56" x14ac:knownFonts="1">
    <font>
      <sz val="10"/>
      <name val="Arial"/>
      <charset val="178"/>
    </font>
    <font>
      <sz val="11"/>
      <color theme="1"/>
      <name val="Arial"/>
      <family val="2"/>
      <charset val="178"/>
      <scheme val="minor"/>
    </font>
    <font>
      <sz val="11"/>
      <color theme="1"/>
      <name val="Arial"/>
      <family val="2"/>
      <scheme val="minor"/>
    </font>
    <font>
      <sz val="10"/>
      <name val="Arial"/>
      <family val="2"/>
    </font>
    <font>
      <sz val="11"/>
      <name val="Arial"/>
      <family val="2"/>
    </font>
    <font>
      <sz val="10"/>
      <name val="Arial"/>
      <family val="2"/>
    </font>
    <font>
      <sz val="10"/>
      <name val="Arial"/>
      <family val="2"/>
    </font>
    <font>
      <sz val="10"/>
      <name val="Arial"/>
      <family val="2"/>
    </font>
    <font>
      <sz val="11"/>
      <color theme="1"/>
      <name val="Arial"/>
      <family val="2"/>
      <scheme val="minor"/>
    </font>
    <font>
      <u/>
      <sz val="5"/>
      <color theme="10"/>
      <name val="Arial"/>
      <family val="2"/>
    </font>
    <font>
      <b/>
      <sz val="16"/>
      <name val="Sakkal Majalla"/>
    </font>
    <font>
      <b/>
      <sz val="18"/>
      <name val="Sakkal Majalla"/>
    </font>
    <font>
      <sz val="18"/>
      <name val="Sakkal Majalla"/>
    </font>
    <font>
      <b/>
      <sz val="22"/>
      <name val="Sakkal Majalla"/>
    </font>
    <font>
      <sz val="14"/>
      <name val="Sakkal Majalla"/>
    </font>
    <font>
      <b/>
      <sz val="14"/>
      <name val="Sakkal Majalla"/>
    </font>
    <font>
      <b/>
      <sz val="17"/>
      <name val="Sakkal Majalla"/>
    </font>
    <font>
      <sz val="17"/>
      <name val="Sakkal Majalla"/>
    </font>
    <font>
      <sz val="10"/>
      <name val="Sakkal Majalla"/>
    </font>
    <font>
      <b/>
      <sz val="10"/>
      <name val="Sakkal Majalla"/>
    </font>
    <font>
      <sz val="16"/>
      <name val="Sakkal Majalla"/>
    </font>
    <font>
      <b/>
      <u/>
      <sz val="14"/>
      <name val="Sakkal Majalla"/>
    </font>
    <font>
      <b/>
      <u/>
      <sz val="17"/>
      <name val="Sakkal Majalla"/>
    </font>
    <font>
      <sz val="22"/>
      <name val="Sakkal Majalla"/>
    </font>
    <font>
      <sz val="12"/>
      <name val="Sakkal Majalla"/>
    </font>
    <font>
      <b/>
      <sz val="12"/>
      <name val="Sakkal Majalla"/>
    </font>
    <font>
      <b/>
      <sz val="11"/>
      <name val="Sakkal Majalla"/>
    </font>
    <font>
      <sz val="11"/>
      <name val="Sakkal Majalla"/>
    </font>
    <font>
      <sz val="20"/>
      <color rgb="FFFF0000"/>
      <name val="Sakkal Majalla"/>
    </font>
    <font>
      <sz val="12"/>
      <color rgb="FFFF0000"/>
      <name val="Sakkal Majalla"/>
    </font>
    <font>
      <sz val="16"/>
      <color rgb="FFFF0000"/>
      <name val="Sakkal Majalla"/>
    </font>
    <font>
      <b/>
      <sz val="13"/>
      <name val="Sakkal Majalla"/>
    </font>
    <font>
      <b/>
      <sz val="20"/>
      <name val="Sakkal Majalla"/>
    </font>
    <font>
      <sz val="20"/>
      <name val="Sakkal Majalla"/>
    </font>
    <font>
      <b/>
      <u/>
      <sz val="10"/>
      <name val="Sakkal Majalla"/>
    </font>
    <font>
      <u/>
      <sz val="17"/>
      <name val="Sakkal Majalla"/>
    </font>
    <font>
      <b/>
      <sz val="15"/>
      <name val="Sakkal Majalla"/>
    </font>
    <font>
      <b/>
      <sz val="3"/>
      <name val="Sakkal Majalla"/>
    </font>
    <font>
      <b/>
      <u/>
      <sz val="16"/>
      <name val="Sakkal Majalla"/>
    </font>
    <font>
      <sz val="15"/>
      <name val="Sakkal Majalla"/>
    </font>
    <font>
      <sz val="26"/>
      <name val="Sakkal Majalla"/>
    </font>
    <font>
      <b/>
      <sz val="24"/>
      <name val="Sakkal Majalla"/>
    </font>
    <font>
      <b/>
      <sz val="18"/>
      <color rgb="FFFF0000"/>
      <name val="Sakkal Majalla"/>
    </font>
    <font>
      <sz val="10"/>
      <color rgb="FFFF0000"/>
      <name val="Sakkal Majalla"/>
    </font>
    <font>
      <sz val="24"/>
      <name val="Sakkal Majalla"/>
    </font>
    <font>
      <sz val="36"/>
      <name val="Sakkal Majalla"/>
    </font>
    <font>
      <sz val="32"/>
      <name val="Sakkal Majalla"/>
    </font>
    <font>
      <b/>
      <u/>
      <sz val="20"/>
      <name val="Sakkal Majalla"/>
    </font>
    <font>
      <b/>
      <sz val="20"/>
      <color rgb="FFFF0000"/>
      <name val="Sakkal Majalla"/>
    </font>
    <font>
      <b/>
      <sz val="24"/>
      <color rgb="FFFF0000"/>
      <name val="Sakkal Majalla"/>
    </font>
    <font>
      <b/>
      <sz val="19"/>
      <name val="Sakkal Majalla"/>
    </font>
    <font>
      <u/>
      <sz val="20"/>
      <name val="Sakkal Majalla"/>
    </font>
    <font>
      <sz val="17.3"/>
      <name val="Sakkal Majalla"/>
    </font>
    <font>
      <b/>
      <sz val="26"/>
      <name val="Sakkal Majalla"/>
    </font>
    <font>
      <sz val="14"/>
      <name val="Symbol"/>
      <family val="1"/>
      <charset val="2"/>
    </font>
    <font>
      <b/>
      <sz val="14"/>
      <name val="Symbol"/>
      <family val="1"/>
      <charset val="2"/>
    </font>
  </fonts>
  <fills count="3">
    <fill>
      <patternFill patternType="none"/>
    </fill>
    <fill>
      <patternFill patternType="gray125"/>
    </fill>
    <fill>
      <patternFill patternType="solid">
        <fgColor rgb="FFCCCCFF"/>
        <bgColor indexed="64"/>
      </patternFill>
    </fill>
  </fills>
  <borders count="111">
    <border>
      <left/>
      <right/>
      <top/>
      <bottom/>
      <diagonal/>
    </border>
    <border>
      <left/>
      <right/>
      <top style="double">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double">
        <color indexed="64"/>
      </right>
      <top/>
      <bottom/>
      <diagonal/>
    </border>
    <border>
      <left style="double">
        <color indexed="64"/>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right style="thin">
        <color indexed="64"/>
      </right>
      <top/>
      <bottom/>
      <diagonal/>
    </border>
    <border>
      <left style="double">
        <color indexed="64"/>
      </left>
      <right/>
      <top/>
      <bottom style="double">
        <color indexed="64"/>
      </bottom>
      <diagonal/>
    </border>
    <border>
      <left style="thin">
        <color indexed="64"/>
      </left>
      <right style="double">
        <color indexed="64"/>
      </right>
      <top/>
      <bottom/>
      <diagonal/>
    </border>
    <border>
      <left style="double">
        <color indexed="64"/>
      </left>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diagonal/>
    </border>
    <border>
      <left/>
      <right style="double">
        <color indexed="64"/>
      </right>
      <top style="thin">
        <color indexed="64"/>
      </top>
      <bottom/>
      <diagonal/>
    </border>
    <border>
      <left/>
      <right style="thin">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thin">
        <color indexed="64"/>
      </left>
      <right/>
      <top style="double">
        <color indexed="64"/>
      </top>
      <bottom/>
      <diagonal/>
    </border>
    <border>
      <left/>
      <right style="double">
        <color indexed="64"/>
      </right>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bottom style="thin">
        <color indexed="64"/>
      </bottom>
      <diagonal/>
    </border>
    <border>
      <left/>
      <right/>
      <top style="double">
        <color indexed="64"/>
      </top>
      <bottom style="thin">
        <color indexed="64"/>
      </bottom>
      <diagonal/>
    </border>
    <border>
      <left style="thin">
        <color theme="0" tint="-0.34998626667073579"/>
      </left>
      <right style="thin">
        <color theme="0" tint="-0.34998626667073579"/>
      </right>
      <top/>
      <bottom/>
      <diagonal/>
    </border>
    <border>
      <left/>
      <right style="thin">
        <color theme="0" tint="-0.34998626667073579"/>
      </right>
      <top/>
      <bottom/>
      <diagonal/>
    </border>
    <border>
      <left style="thin">
        <color auto="1"/>
      </left>
      <right style="thin">
        <color auto="1"/>
      </right>
      <top/>
      <bottom style="double">
        <color auto="1"/>
      </bottom>
      <diagonal/>
    </border>
    <border>
      <left style="thin">
        <color auto="1"/>
      </left>
      <right/>
      <top/>
      <bottom style="double">
        <color indexed="64"/>
      </bottom>
      <diagonal/>
    </border>
    <border>
      <left style="thin">
        <color indexed="64"/>
      </left>
      <right style="thick">
        <color indexed="64"/>
      </right>
      <top style="double">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auto="1"/>
      </left>
      <right style="thin">
        <color auto="1"/>
      </right>
      <top style="thin">
        <color indexed="64"/>
      </top>
      <bottom/>
      <diagonal/>
    </border>
    <border>
      <left style="thin">
        <color auto="1"/>
      </left>
      <right style="thin">
        <color auto="1"/>
      </right>
      <top/>
      <bottom style="thin">
        <color indexed="64"/>
      </bottom>
      <diagonal/>
    </border>
    <border>
      <left style="thin">
        <color auto="1"/>
      </left>
      <right style="thin">
        <color auto="1"/>
      </right>
      <top/>
      <bottom/>
      <diagonal/>
    </border>
    <border>
      <left style="thin">
        <color auto="1"/>
      </left>
      <right/>
      <top/>
      <bottom/>
      <diagonal/>
    </border>
    <border>
      <left style="thin">
        <color theme="0" tint="-0.14996795556505021"/>
      </left>
      <right style="thin">
        <color theme="0" tint="-0.14996795556505021"/>
      </right>
      <top/>
      <bottom style="thin">
        <color indexed="64"/>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double">
        <color indexed="64"/>
      </bottom>
      <diagonal/>
    </border>
    <border>
      <left style="thin">
        <color indexed="64"/>
      </left>
      <right/>
      <top/>
      <bottom style="double">
        <color indexed="64"/>
      </bottom>
      <diagonal/>
    </border>
    <border>
      <left style="thin">
        <color indexed="64"/>
      </left>
      <right style="thin">
        <color theme="0" tint="-0.14996795556505021"/>
      </right>
      <top style="double">
        <color indexed="64"/>
      </top>
      <bottom style="thin">
        <color indexed="64"/>
      </bottom>
      <diagonal/>
    </border>
    <border>
      <left style="thin">
        <color theme="0" tint="-0.14996795556505021"/>
      </left>
      <right style="thin">
        <color theme="0" tint="-0.14996795556505021"/>
      </right>
      <top style="double">
        <color indexed="64"/>
      </top>
      <bottom style="thin">
        <color indexed="64"/>
      </bottom>
      <diagonal/>
    </border>
    <border>
      <left style="thin">
        <color theme="0" tint="-0.14996795556505021"/>
      </left>
      <right style="thin">
        <color auto="1"/>
      </right>
      <top style="double">
        <color indexed="64"/>
      </top>
      <bottom style="thin">
        <color indexed="64"/>
      </bottom>
      <diagonal/>
    </border>
    <border>
      <left style="thin">
        <color theme="0" tint="-0.14996795556505021"/>
      </left>
      <right style="thin">
        <color auto="1"/>
      </right>
      <top/>
      <bottom style="thin">
        <color indexed="64"/>
      </bottom>
      <diagonal/>
    </border>
    <border>
      <left style="thin">
        <color indexed="64"/>
      </left>
      <right style="thin">
        <color theme="0" tint="-0.14996795556505021"/>
      </right>
      <top/>
      <bottom/>
      <diagonal/>
    </border>
    <border>
      <left style="thin">
        <color theme="0" tint="-0.14996795556505021"/>
      </left>
      <right style="thin">
        <color auto="1"/>
      </right>
      <top/>
      <bottom/>
      <diagonal/>
    </border>
    <border>
      <left style="thin">
        <color theme="0" tint="-0.14996795556505021"/>
      </left>
      <right style="thin">
        <color auto="1"/>
      </right>
      <top/>
      <bottom style="double">
        <color indexed="64"/>
      </bottom>
      <diagonal/>
    </border>
    <border>
      <left style="thin">
        <color theme="0" tint="-0.14996795556505021"/>
      </left>
      <right/>
      <top/>
      <bottom/>
      <diagonal/>
    </border>
    <border>
      <left style="double">
        <color theme="1"/>
      </left>
      <right style="thin">
        <color theme="1"/>
      </right>
      <top style="double">
        <color theme="1"/>
      </top>
      <bottom/>
      <diagonal/>
    </border>
    <border>
      <left style="thin">
        <color theme="1"/>
      </left>
      <right style="thin">
        <color theme="1"/>
      </right>
      <top style="double">
        <color theme="1"/>
      </top>
      <bottom/>
      <diagonal/>
    </border>
    <border>
      <left style="thin">
        <color theme="1"/>
      </left>
      <right style="double">
        <color theme="1"/>
      </right>
      <top style="double">
        <color theme="1"/>
      </top>
      <bottom/>
      <diagonal/>
    </border>
    <border>
      <left style="double">
        <color theme="1"/>
      </left>
      <right style="thin">
        <color theme="1"/>
      </right>
      <top/>
      <bottom/>
      <diagonal/>
    </border>
    <border>
      <left style="thin">
        <color theme="1"/>
      </left>
      <right style="thin">
        <color theme="1"/>
      </right>
      <top/>
      <bottom/>
      <diagonal/>
    </border>
    <border>
      <left style="thin">
        <color theme="1"/>
      </left>
      <right style="double">
        <color theme="1"/>
      </right>
      <top/>
      <bottom/>
      <diagonal/>
    </border>
    <border>
      <left style="double">
        <color theme="1"/>
      </left>
      <right style="thin">
        <color theme="1"/>
      </right>
      <top style="thin">
        <color indexed="55"/>
      </top>
      <bottom style="thin">
        <color indexed="55"/>
      </bottom>
      <diagonal/>
    </border>
    <border>
      <left style="thin">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double">
        <color theme="1"/>
      </left>
      <right style="thin">
        <color theme="1"/>
      </right>
      <top/>
      <bottom style="double">
        <color theme="1"/>
      </bottom>
      <diagonal/>
    </border>
    <border>
      <left style="thin">
        <color theme="1"/>
      </left>
      <right style="thin">
        <color theme="1"/>
      </right>
      <top/>
      <bottom style="double">
        <color theme="1"/>
      </bottom>
      <diagonal/>
    </border>
    <border>
      <left style="thin">
        <color theme="1"/>
      </left>
      <right style="double">
        <color theme="1"/>
      </right>
      <top/>
      <bottom style="double">
        <color theme="1"/>
      </bottom>
      <diagonal/>
    </border>
    <border>
      <left style="double">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double">
        <color theme="1"/>
      </right>
      <top/>
      <bottom style="thin">
        <color theme="1"/>
      </bottom>
      <diagonal/>
    </border>
    <border>
      <left style="thin">
        <color auto="1"/>
      </left>
      <right style="double">
        <color auto="1"/>
      </right>
      <top/>
      <bottom style="double">
        <color auto="1"/>
      </bottom>
      <diagonal/>
    </border>
    <border>
      <left style="double">
        <color auto="1"/>
      </left>
      <right style="thin">
        <color rgb="FF040B98"/>
      </right>
      <top/>
      <bottom/>
      <diagonal/>
    </border>
    <border>
      <left style="double">
        <color auto="1"/>
      </left>
      <right style="thin">
        <color rgb="FF040B98"/>
      </right>
      <top/>
      <bottom style="double">
        <color auto="1"/>
      </bottom>
      <diagonal/>
    </border>
    <border>
      <left style="thin">
        <color theme="0" tint="-0.14996795556505021"/>
      </left>
      <right/>
      <top/>
      <bottom style="double">
        <color auto="1"/>
      </bottom>
      <diagonal/>
    </border>
    <border>
      <left style="thin">
        <color indexed="64"/>
      </left>
      <right style="thin">
        <color theme="0" tint="-0.14996795556505021"/>
      </right>
      <top/>
      <bottom style="double">
        <color auto="1"/>
      </bottom>
      <diagonal/>
    </border>
    <border>
      <left style="double">
        <color auto="1"/>
      </left>
      <right style="thin">
        <color rgb="FF040B98"/>
      </right>
      <top style="double">
        <color auto="1"/>
      </top>
      <bottom/>
      <diagonal/>
    </border>
    <border>
      <left/>
      <right style="thin">
        <color indexed="64"/>
      </right>
      <top style="double">
        <color auto="1"/>
      </top>
      <bottom/>
      <diagonal/>
    </border>
    <border>
      <left style="double">
        <color auto="1"/>
      </left>
      <right style="thin">
        <color rgb="FF040B98"/>
      </right>
      <top/>
      <bottom style="thin">
        <color auto="1"/>
      </bottom>
      <diagonal/>
    </border>
    <border>
      <left style="thin">
        <color indexed="64"/>
      </left>
      <right/>
      <top style="thin">
        <color auto="1"/>
      </top>
      <bottom/>
      <diagonal/>
    </border>
    <border>
      <left style="thin">
        <color theme="0" tint="-0.14996795556505021"/>
      </left>
      <right style="thin">
        <color theme="0" tint="-0.14996795556505021"/>
      </right>
      <top style="double">
        <color auto="1"/>
      </top>
      <bottom/>
      <diagonal/>
    </border>
    <border>
      <left style="thin">
        <color theme="0" tint="-0.14996795556505021"/>
      </left>
      <right/>
      <top style="double">
        <color auto="1"/>
      </top>
      <bottom/>
      <diagonal/>
    </border>
    <border>
      <left style="thin">
        <color indexed="64"/>
      </left>
      <right style="thin">
        <color theme="0" tint="-0.14996795556505021"/>
      </right>
      <top style="double">
        <color auto="1"/>
      </top>
      <bottom/>
      <diagonal/>
    </border>
    <border>
      <left style="thin">
        <color theme="0" tint="-0.14996795556505021"/>
      </left>
      <right style="thin">
        <color indexed="64"/>
      </right>
      <top style="double">
        <color auto="1"/>
      </top>
      <bottom/>
      <diagonal/>
    </border>
    <border>
      <left/>
      <right style="thin">
        <color indexed="64"/>
      </right>
      <top style="thin">
        <color auto="1"/>
      </top>
      <bottom/>
      <diagonal/>
    </border>
    <border>
      <left style="thin">
        <color auto="1"/>
      </left>
      <right style="thin">
        <color auto="1"/>
      </right>
      <top style="thin">
        <color auto="1"/>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thin">
        <color auto="1"/>
      </right>
      <top/>
      <bottom style="thin">
        <color indexed="64"/>
      </bottom>
      <diagonal/>
    </border>
    <border>
      <left style="thin">
        <color auto="1"/>
      </left>
      <right style="thin">
        <color theme="0" tint="-0.14996795556505021"/>
      </right>
      <top/>
      <bottom style="thin">
        <color indexed="64"/>
      </bottom>
      <diagonal/>
    </border>
    <border>
      <left style="double">
        <color indexed="64"/>
      </left>
      <right/>
      <top style="thin">
        <color indexed="64"/>
      </top>
      <bottom/>
      <diagonal/>
    </border>
    <border>
      <left/>
      <right style="thin">
        <color auto="1"/>
      </right>
      <top/>
      <bottom style="double">
        <color indexed="64"/>
      </bottom>
      <diagonal/>
    </border>
    <border>
      <left/>
      <right style="double">
        <color auto="1"/>
      </right>
      <top style="double">
        <color indexed="64"/>
      </top>
      <bottom style="thin">
        <color auto="1"/>
      </bottom>
      <diagonal/>
    </border>
    <border>
      <left style="thin">
        <color indexed="64"/>
      </left>
      <right style="double">
        <color indexed="64"/>
      </right>
      <top style="thin">
        <color indexed="64"/>
      </top>
      <bottom style="thin">
        <color indexed="64"/>
      </bottom>
      <diagonal/>
    </border>
    <border>
      <left style="double">
        <color theme="1"/>
      </left>
      <right style="thin">
        <color theme="1"/>
      </right>
      <top style="thin">
        <color indexed="55"/>
      </top>
      <bottom style="thin">
        <color indexed="55"/>
      </bottom>
      <diagonal/>
    </border>
    <border>
      <left style="thin">
        <color theme="1"/>
      </left>
      <right style="double">
        <color theme="1"/>
      </right>
      <top style="thin">
        <color indexed="55"/>
      </top>
      <bottom style="thin">
        <color indexed="55"/>
      </bottom>
      <diagonal/>
    </border>
    <border>
      <left style="thin">
        <color auto="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auto="1"/>
      </right>
      <top style="thin">
        <color indexed="64"/>
      </top>
      <bottom/>
      <diagonal/>
    </border>
    <border>
      <left style="thin">
        <color indexed="64"/>
      </left>
      <right style="double">
        <color indexed="64"/>
      </right>
      <top style="thin">
        <color indexed="64"/>
      </top>
      <bottom/>
      <diagonal/>
    </border>
    <border>
      <left style="thin">
        <color indexed="64"/>
      </left>
      <right style="thin">
        <color auto="1"/>
      </right>
      <top/>
      <bottom style="double">
        <color indexed="64"/>
      </bottom>
      <diagonal/>
    </border>
    <border>
      <left style="thin">
        <color indexed="64"/>
      </left>
      <right style="thin">
        <color indexed="64"/>
      </right>
      <top style="thin">
        <color indexed="64"/>
      </top>
      <bottom/>
      <diagonal/>
    </border>
    <border>
      <left style="thin">
        <color auto="1"/>
      </left>
      <right/>
      <top/>
      <bottom style="thin">
        <color indexed="64"/>
      </bottom>
      <diagonal/>
    </border>
    <border>
      <left style="double">
        <color auto="1"/>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theme="1"/>
      </left>
      <right style="thin">
        <color theme="1"/>
      </right>
      <top style="thin">
        <color indexed="55"/>
      </top>
      <bottom style="thin">
        <color indexed="55"/>
      </bottom>
      <diagonal/>
    </border>
  </borders>
  <cellStyleXfs count="38">
    <xf numFmtId="0" fontId="0" fillId="0" borderId="0"/>
    <xf numFmtId="167" fontId="3" fillId="0" borderId="0" applyFont="0" applyFill="0" applyBorder="0" applyAlignment="0" applyProtection="0"/>
    <xf numFmtId="167" fontId="3" fillId="0" borderId="0" applyFont="0" applyFill="0" applyBorder="0" applyAlignment="0" applyProtection="0"/>
    <xf numFmtId="0" fontId="5" fillId="0" borderId="0"/>
    <xf numFmtId="0" fontId="3" fillId="0" borderId="0"/>
    <xf numFmtId="0" fontId="7" fillId="0" borderId="0"/>
    <xf numFmtId="0" fontId="8" fillId="0" borderId="0"/>
    <xf numFmtId="0" fontId="3" fillId="0" borderId="0"/>
    <xf numFmtId="0" fontId="6" fillId="0" borderId="0"/>
    <xf numFmtId="0" fontId="3" fillId="0" borderId="0"/>
    <xf numFmtId="0" fontId="3" fillId="0" borderId="0"/>
    <xf numFmtId="0" fontId="4"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0" fontId="2" fillId="0" borderId="0"/>
    <xf numFmtId="0" fontId="9" fillId="0" borderId="0" applyNumberFormat="0" applyFill="0" applyBorder="0" applyAlignment="0" applyProtection="0">
      <alignment vertical="top"/>
      <protection locked="0"/>
    </xf>
    <xf numFmtId="0" fontId="2" fillId="0" borderId="0"/>
    <xf numFmtId="0" fontId="2" fillId="0" borderId="0"/>
    <xf numFmtId="0" fontId="3" fillId="0" borderId="0"/>
    <xf numFmtId="0" fontId="3" fillId="0" borderId="0"/>
    <xf numFmtId="0" fontId="2" fillId="0" borderId="0"/>
    <xf numFmtId="0" fontId="3" fillId="0" borderId="0"/>
    <xf numFmtId="0" fontId="3" fillId="0" borderId="0"/>
    <xf numFmtId="0" fontId="3" fillId="0" borderId="0"/>
    <xf numFmtId="0" fontId="1" fillId="0" borderId="0"/>
    <xf numFmtId="167" fontId="1" fillId="0" borderId="0" applyFont="0" applyFill="0" applyBorder="0" applyAlignment="0" applyProtection="0"/>
    <xf numFmtId="0" fontId="3" fillId="0" borderId="0" applyFont="0" applyFill="0" applyBorder="0" applyAlignment="0" applyProtection="0"/>
    <xf numFmtId="178" fontId="3" fillId="0" borderId="0" applyFont="0" applyFill="0" applyBorder="0" applyAlignment="0" applyProtection="0"/>
    <xf numFmtId="0" fontId="3" fillId="0" borderId="0"/>
    <xf numFmtId="0" fontId="3" fillId="0" borderId="0"/>
    <xf numFmtId="167" fontId="3" fillId="0" borderId="0" applyFont="0" applyFill="0" applyBorder="0" applyAlignment="0" applyProtection="0"/>
  </cellStyleXfs>
  <cellXfs count="1993">
    <xf numFmtId="0" fontId="0" fillId="0" borderId="0" xfId="0"/>
    <xf numFmtId="0" fontId="10" fillId="0" borderId="0" xfId="12" applyFont="1" applyFill="1" applyAlignment="1">
      <alignment horizontal="center" vertical="center"/>
    </xf>
    <xf numFmtId="0" fontId="11" fillId="0" borderId="0" xfId="12" applyFont="1" applyFill="1" applyAlignment="1">
      <alignment horizontal="center"/>
    </xf>
    <xf numFmtId="0" fontId="11" fillId="0" borderId="0" xfId="12" applyFont="1" applyFill="1" applyAlignment="1">
      <alignment horizontal="center" vertical="center"/>
    </xf>
    <xf numFmtId="171" fontId="11" fillId="0" borderId="0" xfId="14" applyNumberFormat="1" applyFont="1" applyFill="1" applyAlignment="1">
      <alignment horizontal="center"/>
    </xf>
    <xf numFmtId="0" fontId="10" fillId="0" borderId="0" xfId="12" applyFont="1" applyFill="1" applyAlignment="1">
      <alignment horizontal="center"/>
    </xf>
    <xf numFmtId="0" fontId="12" fillId="0" borderId="0" xfId="4" applyFont="1" applyFill="1" applyAlignment="1">
      <alignment horizontal="center" vertical="center"/>
    </xf>
    <xf numFmtId="0" fontId="11" fillId="0" borderId="0" xfId="4" applyFont="1" applyFill="1" applyAlignment="1">
      <alignment horizontal="center" vertical="center"/>
    </xf>
    <xf numFmtId="0" fontId="12" fillId="0" borderId="0" xfId="4" applyFont="1" applyFill="1"/>
    <xf numFmtId="0" fontId="14" fillId="0" borderId="0" xfId="4" applyFont="1" applyFill="1" applyAlignment="1">
      <alignment horizontal="center" vertical="center"/>
    </xf>
    <xf numFmtId="0" fontId="15" fillId="0" borderId="0" xfId="4" applyFont="1" applyFill="1" applyAlignment="1">
      <alignment horizontal="center" vertical="center"/>
    </xf>
    <xf numFmtId="0" fontId="14" fillId="0" borderId="0" xfId="4" applyFont="1" applyFill="1"/>
    <xf numFmtId="0" fontId="14" fillId="2" borderId="59" xfId="4" applyFont="1" applyFill="1" applyBorder="1" applyAlignment="1">
      <alignment horizontal="center" vertical="center"/>
    </xf>
    <xf numFmtId="0" fontId="14" fillId="2" borderId="60" xfId="4" applyFont="1" applyFill="1" applyBorder="1"/>
    <xf numFmtId="0" fontId="14" fillId="2" borderId="60" xfId="4" applyFont="1" applyFill="1" applyBorder="1" applyAlignment="1">
      <alignment horizontal="center" vertical="center"/>
    </xf>
    <xf numFmtId="0" fontId="14" fillId="2" borderId="61" xfId="4" applyFont="1" applyFill="1" applyBorder="1" applyAlignment="1">
      <alignment horizontal="center" vertical="center"/>
    </xf>
    <xf numFmtId="0" fontId="14" fillId="2" borderId="62" xfId="4" applyFont="1" applyFill="1" applyBorder="1" applyAlignment="1">
      <alignment horizontal="center" vertical="center"/>
    </xf>
    <xf numFmtId="0" fontId="14" fillId="2" borderId="63" xfId="4" applyFont="1" applyFill="1" applyBorder="1" applyAlignment="1"/>
    <xf numFmtId="0" fontId="14" fillId="2" borderId="63" xfId="4" applyFont="1" applyFill="1" applyBorder="1" applyAlignment="1">
      <alignment horizontal="center" vertical="center"/>
    </xf>
    <xf numFmtId="0" fontId="14" fillId="2" borderId="64" xfId="4" applyFont="1" applyFill="1" applyBorder="1" applyAlignment="1">
      <alignment horizontal="center" vertical="center"/>
    </xf>
    <xf numFmtId="0" fontId="17" fillId="0" borderId="0" xfId="4" applyFont="1" applyFill="1"/>
    <xf numFmtId="0" fontId="17" fillId="0" borderId="62" xfId="4" applyFont="1" applyFill="1" applyBorder="1" applyAlignment="1">
      <alignment horizontal="center" vertical="center"/>
    </xf>
    <xf numFmtId="0" fontId="17" fillId="0" borderId="63" xfId="4" applyFont="1" applyFill="1" applyBorder="1" applyAlignment="1">
      <alignment horizontal="right" readingOrder="2"/>
    </xf>
    <xf numFmtId="0" fontId="17" fillId="0" borderId="63" xfId="4" applyFont="1" applyFill="1" applyBorder="1" applyAlignment="1">
      <alignment horizontal="center" vertical="center"/>
    </xf>
    <xf numFmtId="0" fontId="17" fillId="0" borderId="63" xfId="4" applyFont="1" applyFill="1" applyBorder="1" applyAlignment="1"/>
    <xf numFmtId="0" fontId="16" fillId="0" borderId="64" xfId="4" applyFont="1" applyFill="1" applyBorder="1" applyAlignment="1">
      <alignment horizontal="center" vertical="center"/>
    </xf>
    <xf numFmtId="0" fontId="14" fillId="0" borderId="68" xfId="0" applyFont="1" applyFill="1" applyBorder="1" applyAlignment="1">
      <alignment horizontal="center" vertical="center"/>
    </xf>
    <xf numFmtId="0" fontId="15" fillId="0" borderId="69" xfId="0" applyFont="1" applyFill="1" applyBorder="1" applyAlignment="1">
      <alignment horizontal="right"/>
    </xf>
    <xf numFmtId="0" fontId="14" fillId="0" borderId="69" xfId="0" applyFont="1" applyFill="1" applyBorder="1" applyAlignment="1">
      <alignment horizontal="center" vertical="center"/>
    </xf>
    <xf numFmtId="0" fontId="14" fillId="0" borderId="69" xfId="0" applyFont="1" applyFill="1" applyBorder="1" applyAlignment="1">
      <alignment horizontal="right"/>
    </xf>
    <xf numFmtId="0" fontId="14" fillId="0" borderId="70" xfId="0" applyFont="1" applyFill="1" applyBorder="1" applyAlignment="1">
      <alignment horizontal="center" vertical="center"/>
    </xf>
    <xf numFmtId="0" fontId="15" fillId="0" borderId="0" xfId="4" applyFont="1" applyFill="1" applyBorder="1" applyAlignment="1">
      <alignment horizontal="right"/>
    </xf>
    <xf numFmtId="0" fontId="14" fillId="0" borderId="0" xfId="4" applyFont="1" applyFill="1" applyBorder="1" applyAlignment="1">
      <alignment horizontal="center" vertical="center"/>
    </xf>
    <xf numFmtId="0" fontId="14" fillId="0" borderId="0" xfId="4" applyFont="1" applyFill="1" applyBorder="1" applyAlignment="1">
      <alignment horizontal="right"/>
    </xf>
    <xf numFmtId="0" fontId="14" fillId="0" borderId="0" xfId="4" applyFont="1" applyFill="1" applyBorder="1" applyAlignment="1"/>
    <xf numFmtId="0" fontId="14" fillId="0" borderId="0" xfId="4" applyFont="1" applyFill="1" applyBorder="1"/>
    <xf numFmtId="0" fontId="12" fillId="0" borderId="0" xfId="0" applyFont="1" applyFill="1"/>
    <xf numFmtId="0" fontId="14" fillId="0" borderId="0" xfId="0" applyFont="1" applyFill="1"/>
    <xf numFmtId="0" fontId="14" fillId="2" borderId="27" xfId="0" applyFont="1" applyFill="1" applyBorder="1" applyAlignment="1">
      <alignment horizontal="center" vertical="center"/>
    </xf>
    <xf numFmtId="0" fontId="14" fillId="2" borderId="22" xfId="0" applyFont="1" applyFill="1" applyBorder="1"/>
    <xf numFmtId="0" fontId="14" fillId="2" borderId="22" xfId="0" applyFont="1" applyFill="1" applyBorder="1" applyAlignment="1">
      <alignment horizontal="center" vertical="center"/>
    </xf>
    <xf numFmtId="0" fontId="14" fillId="2" borderId="28" xfId="0" applyFont="1" applyFill="1" applyBorder="1" applyAlignment="1">
      <alignment vertical="center"/>
    </xf>
    <xf numFmtId="0" fontId="17" fillId="0" borderId="0" xfId="0" applyFont="1" applyFill="1"/>
    <xf numFmtId="0" fontId="16" fillId="0" borderId="0" xfId="0" applyFont="1" applyFill="1"/>
    <xf numFmtId="0" fontId="14" fillId="0" borderId="0" xfId="0" applyFont="1" applyFill="1" applyBorder="1" applyAlignment="1">
      <alignment horizontal="right"/>
    </xf>
    <xf numFmtId="0" fontId="14" fillId="0" borderId="0" xfId="0" applyFont="1" applyFill="1" applyAlignment="1">
      <alignment vertical="center"/>
    </xf>
    <xf numFmtId="0" fontId="14" fillId="0" borderId="0" xfId="0" applyFont="1" applyFill="1" applyBorder="1" applyAlignment="1"/>
    <xf numFmtId="0" fontId="14" fillId="0" borderId="0" xfId="0" applyFont="1" applyFill="1" applyBorder="1"/>
    <xf numFmtId="0" fontId="18" fillId="0" borderId="0" xfId="0" applyFont="1" applyFill="1"/>
    <xf numFmtId="0" fontId="15" fillId="0" borderId="0" xfId="0" applyFont="1" applyFill="1" applyAlignment="1">
      <alignment horizontal="right" readingOrder="2"/>
    </xf>
    <xf numFmtId="0" fontId="15" fillId="0" borderId="0" xfId="0" quotePrefix="1" applyFont="1" applyFill="1" applyAlignment="1">
      <alignment horizontal="left"/>
    </xf>
    <xf numFmtId="0" fontId="20" fillId="0" borderId="0" xfId="0" applyFont="1" applyFill="1"/>
    <xf numFmtId="1" fontId="16" fillId="0" borderId="0" xfId="0" applyNumberFormat="1" applyFont="1" applyFill="1"/>
    <xf numFmtId="0" fontId="14" fillId="0" borderId="0" xfId="12" applyFont="1" applyFill="1"/>
    <xf numFmtId="0" fontId="15" fillId="0" borderId="0" xfId="0" applyFont="1" applyFill="1" applyBorder="1"/>
    <xf numFmtId="1" fontId="15" fillId="0" borderId="0" xfId="0" applyNumberFormat="1" applyFont="1" applyFill="1" applyBorder="1" applyAlignment="1">
      <alignment horizontal="right" indent="1"/>
    </xf>
    <xf numFmtId="1" fontId="14" fillId="0" borderId="0" xfId="0" applyNumberFormat="1" applyFont="1" applyFill="1" applyBorder="1" applyAlignment="1">
      <alignment horizontal="right" indent="1"/>
    </xf>
    <xf numFmtId="0" fontId="18" fillId="0" borderId="0" xfId="4" applyFont="1" applyFill="1"/>
    <xf numFmtId="2" fontId="16" fillId="0" borderId="0" xfId="4" applyNumberFormat="1" applyFont="1" applyFill="1"/>
    <xf numFmtId="0" fontId="15" fillId="0" borderId="1" xfId="4" applyFont="1" applyFill="1" applyBorder="1"/>
    <xf numFmtId="1" fontId="15" fillId="0" borderId="1" xfId="4" applyNumberFormat="1" applyFont="1" applyFill="1" applyBorder="1" applyAlignment="1">
      <alignment horizontal="right" indent="1"/>
    </xf>
    <xf numFmtId="0" fontId="15" fillId="0" borderId="1" xfId="4" applyFont="1" applyFill="1" applyBorder="1" applyAlignment="1">
      <alignment horizontal="left"/>
    </xf>
    <xf numFmtId="1" fontId="14" fillId="0" borderId="0" xfId="4" applyNumberFormat="1" applyFont="1" applyFill="1"/>
    <xf numFmtId="0" fontId="14" fillId="0" borderId="0" xfId="12" applyFont="1" applyFill="1" applyAlignment="1">
      <alignment horizontal="right" readingOrder="2"/>
    </xf>
    <xf numFmtId="0" fontId="15" fillId="0" borderId="0" xfId="4" applyFont="1" applyFill="1" applyBorder="1" applyAlignment="1">
      <alignment horizontal="right" indent="1"/>
    </xf>
    <xf numFmtId="0" fontId="15" fillId="0" borderId="0" xfId="4" applyFont="1" applyFill="1" applyBorder="1"/>
    <xf numFmtId="1" fontId="15" fillId="0" borderId="0" xfId="4" applyNumberFormat="1" applyFont="1" applyFill="1" applyBorder="1" applyAlignment="1">
      <alignment horizontal="right" indent="1"/>
    </xf>
    <xf numFmtId="0" fontId="14" fillId="0" borderId="0" xfId="4" applyFont="1" applyFill="1" applyBorder="1" applyAlignment="1">
      <alignment horizontal="right" indent="1"/>
    </xf>
    <xf numFmtId="1" fontId="14" fillId="0" borderId="0" xfId="4" applyNumberFormat="1" applyFont="1" applyFill="1" applyBorder="1" applyAlignment="1">
      <alignment horizontal="right" indent="1"/>
    </xf>
    <xf numFmtId="10" fontId="14" fillId="0" borderId="0" xfId="4" applyNumberFormat="1" applyFont="1" applyFill="1" applyBorder="1" applyAlignment="1">
      <alignment horizontal="right" indent="1"/>
    </xf>
    <xf numFmtId="0" fontId="14" fillId="0" borderId="0" xfId="4" applyFont="1" applyFill="1" applyBorder="1" applyAlignment="1">
      <alignment horizontal="left" indent="1"/>
    </xf>
    <xf numFmtId="0" fontId="14" fillId="0" borderId="0" xfId="4" applyFont="1" applyFill="1" applyBorder="1" applyAlignment="1">
      <alignment horizontal="right" indent="2"/>
    </xf>
    <xf numFmtId="0" fontId="14" fillId="0" borderId="0" xfId="4" applyFont="1" applyFill="1" applyBorder="1" applyAlignment="1">
      <alignment horizontal="left" indent="2"/>
    </xf>
    <xf numFmtId="0" fontId="10" fillId="0" borderId="0" xfId="4" applyFont="1" applyFill="1" applyAlignment="1">
      <alignment horizontal="center"/>
    </xf>
    <xf numFmtId="0" fontId="11" fillId="0" borderId="0" xfId="4" applyFont="1" applyFill="1" applyAlignment="1">
      <alignment horizontal="center"/>
    </xf>
    <xf numFmtId="0" fontId="11" fillId="0" borderId="0" xfId="0" applyFont="1" applyFill="1" applyAlignment="1">
      <alignment horizontal="center"/>
    </xf>
    <xf numFmtId="0" fontId="10" fillId="0" borderId="0" xfId="0" applyFont="1" applyFill="1" applyAlignment="1">
      <alignment horizontal="center"/>
    </xf>
    <xf numFmtId="0" fontId="18" fillId="0" borderId="0" xfId="4" applyFont="1" applyFill="1" applyAlignment="1">
      <alignment horizontal="centerContinuous"/>
    </xf>
    <xf numFmtId="0" fontId="11" fillId="0" borderId="0" xfId="4" applyFont="1" applyFill="1" applyAlignment="1">
      <alignment horizontal="centerContinuous"/>
    </xf>
    <xf numFmtId="0" fontId="15" fillId="0" borderId="0" xfId="0" applyFont="1" applyFill="1"/>
    <xf numFmtId="0" fontId="10" fillId="0" borderId="0" xfId="0" applyFont="1" applyFill="1"/>
    <xf numFmtId="0" fontId="17" fillId="0" borderId="45" xfId="12" applyFont="1" applyFill="1" applyBorder="1" applyAlignment="1">
      <alignment horizontal="center"/>
    </xf>
    <xf numFmtId="0" fontId="17" fillId="0" borderId="0" xfId="12" applyFont="1" applyFill="1" applyAlignment="1">
      <alignment horizontal="center"/>
    </xf>
    <xf numFmtId="0" fontId="18" fillId="0" borderId="0" xfId="4" applyFont="1" applyFill="1" applyAlignment="1">
      <alignment horizontal="right"/>
    </xf>
    <xf numFmtId="2" fontId="18" fillId="0" borderId="0" xfId="4" applyNumberFormat="1" applyFont="1" applyFill="1"/>
    <xf numFmtId="0" fontId="12" fillId="0" borderId="0" xfId="0" applyFont="1" applyFill="1" applyBorder="1" applyAlignment="1">
      <alignment horizontal="centerContinuous"/>
    </xf>
    <xf numFmtId="0" fontId="18" fillId="0" borderId="0" xfId="0" applyFont="1" applyFill="1" applyAlignment="1">
      <alignment horizontal="centerContinuous"/>
    </xf>
    <xf numFmtId="0" fontId="24" fillId="0" borderId="0" xfId="0" applyFont="1" applyFill="1" applyAlignment="1">
      <alignment horizontal="centerContinuous"/>
    </xf>
    <xf numFmtId="0" fontId="11" fillId="0" borderId="0" xfId="0" applyFont="1" applyFill="1" applyAlignment="1">
      <alignment horizontal="centerContinuous"/>
    </xf>
    <xf numFmtId="0" fontId="24" fillId="0" borderId="0" xfId="0" applyFont="1" applyFill="1" applyBorder="1" applyAlignment="1">
      <alignment horizontal="centerContinuous"/>
    </xf>
    <xf numFmtId="172" fontId="20" fillId="0" borderId="0" xfId="0" applyNumberFormat="1" applyFont="1" applyFill="1" applyAlignment="1">
      <alignment horizontal="centerContinuous"/>
    </xf>
    <xf numFmtId="0" fontId="15" fillId="0" borderId="0" xfId="0" applyFont="1" applyFill="1" applyAlignment="1">
      <alignment horizontal="right"/>
    </xf>
    <xf numFmtId="1" fontId="14" fillId="0" borderId="0" xfId="0" applyNumberFormat="1" applyFont="1" applyFill="1"/>
    <xf numFmtId="1" fontId="17" fillId="0" borderId="0" xfId="0" applyNumberFormat="1" applyFont="1" applyFill="1"/>
    <xf numFmtId="0" fontId="20" fillId="0" borderId="14" xfId="0" applyFont="1" applyFill="1" applyBorder="1" applyAlignment="1">
      <alignment horizontal="right" indent="1"/>
    </xf>
    <xf numFmtId="0" fontId="20" fillId="0" borderId="42" xfId="0" applyFont="1" applyFill="1" applyBorder="1"/>
    <xf numFmtId="0" fontId="20" fillId="0" borderId="36" xfId="0" applyFont="1" applyFill="1" applyBorder="1"/>
    <xf numFmtId="0" fontId="20" fillId="0" borderId="12" xfId="0" applyFont="1" applyFill="1" applyBorder="1"/>
    <xf numFmtId="0" fontId="25" fillId="0" borderId="0" xfId="0" applyFont="1" applyFill="1" applyAlignment="1">
      <alignment horizontal="right"/>
    </xf>
    <xf numFmtId="0" fontId="26" fillId="0" borderId="0" xfId="0" applyFont="1" applyFill="1"/>
    <xf numFmtId="0" fontId="25" fillId="0" borderId="0" xfId="0" applyFont="1" applyFill="1"/>
    <xf numFmtId="0" fontId="27" fillId="0" borderId="0" xfId="0" applyFont="1" applyFill="1"/>
    <xf numFmtId="0" fontId="14" fillId="0" borderId="0" xfId="0" applyFont="1" applyFill="1" applyBorder="1" applyAlignment="1">
      <alignment horizontal="left"/>
    </xf>
    <xf numFmtId="177" fontId="18" fillId="0" borderId="0" xfId="1" applyNumberFormat="1" applyFont="1" applyFill="1"/>
    <xf numFmtId="1" fontId="11" fillId="0" borderId="0" xfId="12" applyNumberFormat="1" applyFont="1" applyFill="1" applyAlignment="1">
      <alignment horizontal="center"/>
    </xf>
    <xf numFmtId="0" fontId="17" fillId="0" borderId="37" xfId="0" applyFont="1" applyFill="1" applyBorder="1" applyAlignment="1">
      <alignment horizontal="right" indent="1"/>
    </xf>
    <xf numFmtId="0" fontId="24" fillId="0" borderId="0" xfId="0" applyFont="1" applyFill="1"/>
    <xf numFmtId="1" fontId="24" fillId="0" borderId="0" xfId="0" applyNumberFormat="1" applyFont="1" applyFill="1"/>
    <xf numFmtId="1" fontId="18" fillId="0" borderId="0" xfId="0" applyNumberFormat="1" applyFont="1" applyFill="1"/>
    <xf numFmtId="0" fontId="13" fillId="0" borderId="0" xfId="0" applyFont="1" applyFill="1" applyAlignment="1"/>
    <xf numFmtId="0" fontId="29" fillId="0" borderId="0" xfId="0" applyFont="1" applyFill="1"/>
    <xf numFmtId="0" fontId="24" fillId="0" borderId="0" xfId="0" applyFont="1" applyFill="1" applyBorder="1"/>
    <xf numFmtId="171" fontId="14" fillId="0" borderId="0" xfId="14" applyNumberFormat="1" applyFont="1" applyFill="1"/>
    <xf numFmtId="177" fontId="20" fillId="0" borderId="0" xfId="1" applyNumberFormat="1" applyFont="1" applyFill="1"/>
    <xf numFmtId="0" fontId="27" fillId="0" borderId="0" xfId="0" applyFont="1" applyFill="1" applyBorder="1"/>
    <xf numFmtId="0" fontId="18" fillId="0" borderId="0" xfId="0" applyFont="1" applyFill="1" applyBorder="1"/>
    <xf numFmtId="175" fontId="20" fillId="0" borderId="0" xfId="1" applyNumberFormat="1" applyFont="1" applyFill="1"/>
    <xf numFmtId="0" fontId="20" fillId="0" borderId="0" xfId="0" applyFont="1" applyFill="1" applyBorder="1"/>
    <xf numFmtId="0" fontId="23" fillId="0" borderId="0" xfId="4" applyFont="1" applyFill="1"/>
    <xf numFmtId="0" fontId="13" fillId="0" borderId="0" xfId="4" applyFont="1" applyFill="1" applyAlignment="1"/>
    <xf numFmtId="0" fontId="24" fillId="0" borderId="0" xfId="4" applyFont="1" applyFill="1"/>
    <xf numFmtId="0" fontId="15" fillId="0" borderId="0" xfId="4" applyFont="1" applyFill="1" applyAlignment="1">
      <alignment horizontal="right"/>
    </xf>
    <xf numFmtId="0" fontId="15" fillId="0" borderId="0" xfId="4" applyFont="1" applyFill="1"/>
    <xf numFmtId="0" fontId="25" fillId="0" borderId="0" xfId="4" applyFont="1" applyFill="1" applyAlignment="1">
      <alignment horizontal="right"/>
    </xf>
    <xf numFmtId="0" fontId="25" fillId="0" borderId="0" xfId="4" applyFont="1" applyFill="1"/>
    <xf numFmtId="0" fontId="24" fillId="0" borderId="0" xfId="12" applyFont="1" applyFill="1" applyAlignment="1">
      <alignment horizontal="right" readingOrder="2"/>
    </xf>
    <xf numFmtId="0" fontId="23" fillId="0" borderId="0" xfId="0" applyFont="1" applyFill="1"/>
    <xf numFmtId="0" fontId="21" fillId="0" borderId="0" xfId="0" applyFont="1" applyFill="1" applyBorder="1"/>
    <xf numFmtId="0" fontId="21" fillId="0" borderId="0" xfId="0" applyFont="1" applyFill="1" applyBorder="1" applyAlignment="1"/>
    <xf numFmtId="0" fontId="18" fillId="0" borderId="0" xfId="12" applyFont="1" applyFill="1"/>
    <xf numFmtId="0" fontId="31" fillId="0" borderId="0" xfId="0" applyFont="1" applyFill="1" applyAlignment="1">
      <alignment horizontal="right"/>
    </xf>
    <xf numFmtId="0" fontId="17" fillId="0" borderId="16" xfId="12" applyFont="1" applyFill="1" applyBorder="1" applyAlignment="1">
      <alignment horizontal="center"/>
    </xf>
    <xf numFmtId="0" fontId="22" fillId="0" borderId="4" xfId="0" applyFont="1" applyFill="1" applyBorder="1" applyAlignment="1">
      <alignment horizontal="left"/>
    </xf>
    <xf numFmtId="0" fontId="17" fillId="0" borderId="0" xfId="12" applyFont="1" applyFill="1"/>
    <xf numFmtId="1" fontId="17" fillId="0" borderId="42" xfId="0" quotePrefix="1" applyNumberFormat="1" applyFont="1" applyFill="1" applyBorder="1" applyAlignment="1">
      <alignment horizontal="right" indent="1"/>
    </xf>
    <xf numFmtId="1" fontId="17" fillId="0" borderId="36" xfId="0" quotePrefix="1" applyNumberFormat="1" applyFont="1" applyFill="1" applyBorder="1" applyAlignment="1">
      <alignment horizontal="right" indent="1"/>
    </xf>
    <xf numFmtId="0" fontId="14" fillId="0" borderId="1" xfId="0" applyFont="1" applyFill="1" applyBorder="1" applyAlignment="1">
      <alignment horizontal="right" indent="4"/>
    </xf>
    <xf numFmtId="1" fontId="14" fillId="0" borderId="1" xfId="0" applyNumberFormat="1" applyFont="1" applyFill="1" applyBorder="1" applyAlignment="1">
      <alignment horizontal="right" indent="1"/>
    </xf>
    <xf numFmtId="0" fontId="14" fillId="0" borderId="1" xfId="0" applyFont="1" applyFill="1" applyBorder="1" applyAlignment="1">
      <alignment horizontal="left" indent="3"/>
    </xf>
    <xf numFmtId="0" fontId="14" fillId="0" borderId="0" xfId="0" applyFont="1" applyFill="1" applyBorder="1" applyAlignment="1">
      <alignment horizontal="right" indent="4"/>
    </xf>
    <xf numFmtId="0" fontId="14" fillId="0" borderId="0" xfId="0" applyFont="1" applyFill="1" applyBorder="1" applyAlignment="1">
      <alignment horizontal="left" indent="3"/>
    </xf>
    <xf numFmtId="0" fontId="14" fillId="0" borderId="0" xfId="12" applyFont="1" applyFill="1" applyAlignment="1">
      <alignment wrapText="1"/>
    </xf>
    <xf numFmtId="1" fontId="18" fillId="0" borderId="0" xfId="12" applyNumberFormat="1" applyFont="1" applyFill="1"/>
    <xf numFmtId="0" fontId="24" fillId="0" borderId="0" xfId="12" applyFont="1" applyFill="1"/>
    <xf numFmtId="167" fontId="18" fillId="0" borderId="0" xfId="1" applyFont="1" applyFill="1"/>
    <xf numFmtId="0" fontId="20" fillId="0" borderId="0" xfId="0" applyFont="1" applyFill="1" applyAlignment="1">
      <alignment horizontal="right"/>
    </xf>
    <xf numFmtId="2" fontId="11" fillId="0" borderId="0" xfId="0" applyNumberFormat="1" applyFont="1" applyFill="1" applyAlignment="1">
      <alignment horizontal="center"/>
    </xf>
    <xf numFmtId="0" fontId="19" fillId="0" borderId="0" xfId="0" applyFont="1" applyFill="1"/>
    <xf numFmtId="0" fontId="17" fillId="0" borderId="20" xfId="0" applyFont="1" applyFill="1" applyBorder="1"/>
    <xf numFmtId="0" fontId="16" fillId="0" borderId="0" xfId="0" quotePrefix="1" applyFont="1" applyFill="1" applyBorder="1" applyAlignment="1">
      <alignment horizontal="center"/>
    </xf>
    <xf numFmtId="0" fontId="16" fillId="0" borderId="0" xfId="0" applyFont="1" applyFill="1" applyBorder="1" applyAlignment="1">
      <alignment horizontal="center"/>
    </xf>
    <xf numFmtId="167" fontId="16" fillId="0" borderId="0" xfId="1" applyFont="1" applyFill="1" applyBorder="1" applyAlignment="1">
      <alignment horizontal="center"/>
    </xf>
    <xf numFmtId="1" fontId="20" fillId="0" borderId="0" xfId="0" applyNumberFormat="1" applyFont="1" applyFill="1" applyAlignment="1">
      <alignment horizontal="center"/>
    </xf>
    <xf numFmtId="1" fontId="20" fillId="0" borderId="0" xfId="0" applyNumberFormat="1" applyFont="1" applyFill="1"/>
    <xf numFmtId="1" fontId="10" fillId="0" borderId="0" xfId="0" applyNumberFormat="1" applyFont="1" applyFill="1" applyAlignment="1">
      <alignment horizontal="center"/>
    </xf>
    <xf numFmtId="0" fontId="20" fillId="0" borderId="0" xfId="0" applyFont="1" applyFill="1" applyBorder="1" applyAlignment="1">
      <alignment horizontal="right" wrapText="1" indent="1"/>
    </xf>
    <xf numFmtId="1" fontId="27" fillId="0" borderId="0" xfId="0" applyNumberFormat="1" applyFont="1" applyFill="1" applyBorder="1" applyAlignment="1">
      <alignment horizontal="right"/>
    </xf>
    <xf numFmtId="1" fontId="16" fillId="0" borderId="0" xfId="0" applyNumberFormat="1" applyFont="1" applyFill="1" applyAlignment="1">
      <alignment vertical="center"/>
    </xf>
    <xf numFmtId="0" fontId="17" fillId="0" borderId="0" xfId="0" applyFont="1" applyFill="1" applyAlignment="1">
      <alignment vertical="center"/>
    </xf>
    <xf numFmtId="0" fontId="16" fillId="0" borderId="9" xfId="0" applyFont="1" applyFill="1" applyBorder="1"/>
    <xf numFmtId="0" fontId="16" fillId="0" borderId="20" xfId="0" applyFont="1" applyFill="1" applyBorder="1"/>
    <xf numFmtId="0" fontId="11" fillId="0" borderId="0" xfId="0" applyFont="1" applyFill="1"/>
    <xf numFmtId="168" fontId="18" fillId="0" borderId="0" xfId="0" applyNumberFormat="1" applyFont="1" applyFill="1"/>
    <xf numFmtId="0" fontId="17" fillId="0" borderId="9" xfId="0" applyFont="1" applyFill="1" applyBorder="1"/>
    <xf numFmtId="9" fontId="14" fillId="0" borderId="0" xfId="14" applyFont="1" applyFill="1"/>
    <xf numFmtId="3" fontId="18" fillId="0" borderId="0" xfId="0" applyNumberFormat="1" applyFont="1" applyFill="1"/>
    <xf numFmtId="177" fontId="10" fillId="0" borderId="0" xfId="1" applyNumberFormat="1" applyFont="1" applyFill="1" applyAlignment="1">
      <alignment horizontal="center"/>
    </xf>
    <xf numFmtId="0" fontId="18" fillId="0" borderId="0" xfId="0" applyFont="1" applyFill="1" applyAlignment="1">
      <alignment horizontal="right" indent="1" readingOrder="2"/>
    </xf>
    <xf numFmtId="177" fontId="12" fillId="0" borderId="0" xfId="1" applyNumberFormat="1" applyFont="1" applyFill="1" applyAlignment="1">
      <alignment horizontal="right" indent="1" readingOrder="2"/>
    </xf>
    <xf numFmtId="177" fontId="12" fillId="0" borderId="0" xfId="1" applyNumberFormat="1" applyFont="1" applyFill="1"/>
    <xf numFmtId="0" fontId="14" fillId="0" borderId="0" xfId="4" applyFont="1" applyFill="1" applyBorder="1" applyAlignment="1">
      <alignment horizontal="right" readingOrder="2"/>
    </xf>
    <xf numFmtId="0" fontId="11" fillId="0" borderId="0" xfId="12" applyFont="1" applyFill="1" applyBorder="1" applyAlignment="1">
      <alignment horizontal="center"/>
    </xf>
    <xf numFmtId="0" fontId="35" fillId="0" borderId="21" xfId="12" applyFont="1" applyFill="1" applyBorder="1" applyAlignment="1">
      <alignment horizontal="right" indent="1"/>
    </xf>
    <xf numFmtId="0" fontId="17" fillId="0" borderId="22" xfId="12" applyFont="1" applyFill="1" applyBorder="1" applyAlignment="1">
      <alignment horizontal="right" indent="2"/>
    </xf>
    <xf numFmtId="0" fontId="35" fillId="0" borderId="23" xfId="12" applyFont="1" applyFill="1" applyBorder="1" applyAlignment="1">
      <alignment horizontal="left" indent="1"/>
    </xf>
    <xf numFmtId="0" fontId="16" fillId="0" borderId="0" xfId="12" applyFont="1" applyFill="1"/>
    <xf numFmtId="0" fontId="15" fillId="0" borderId="0" xfId="12" applyFont="1" applyFill="1" applyBorder="1"/>
    <xf numFmtId="1" fontId="15" fillId="0" borderId="0" xfId="12" applyNumberFormat="1" applyFont="1" applyFill="1" applyBorder="1" applyAlignment="1">
      <alignment horizontal="right" indent="1"/>
    </xf>
    <xf numFmtId="0" fontId="15" fillId="0" borderId="0" xfId="12" applyFont="1" applyFill="1"/>
    <xf numFmtId="0" fontId="14" fillId="0" borderId="0" xfId="12" applyFont="1" applyFill="1" applyAlignment="1">
      <alignment vertical="top"/>
    </xf>
    <xf numFmtId="0" fontId="10" fillId="0" borderId="0" xfId="12" applyFont="1" applyFill="1" applyBorder="1"/>
    <xf numFmtId="0" fontId="36" fillId="0" borderId="0" xfId="12" applyFont="1" applyFill="1" applyBorder="1"/>
    <xf numFmtId="0" fontId="37" fillId="0" borderId="0" xfId="12" applyFont="1" applyFill="1"/>
    <xf numFmtId="0" fontId="14" fillId="0" borderId="0" xfId="12" applyFont="1" applyFill="1" applyBorder="1" applyAlignment="1">
      <alignment horizontal="right" indent="1"/>
    </xf>
    <xf numFmtId="1" fontId="14" fillId="0" borderId="0" xfId="12" applyNumberFormat="1" applyFont="1" applyFill="1" applyBorder="1" applyAlignment="1">
      <alignment horizontal="right" indent="1"/>
    </xf>
    <xf numFmtId="0" fontId="14" fillId="0" borderId="0" xfId="12" applyFont="1" applyFill="1" applyBorder="1" applyAlignment="1">
      <alignment horizontal="left" indent="1"/>
    </xf>
    <xf numFmtId="0" fontId="14" fillId="0" borderId="0" xfId="12" applyFont="1" applyFill="1" applyBorder="1" applyAlignment="1">
      <alignment horizontal="center"/>
    </xf>
    <xf numFmtId="0" fontId="24" fillId="0" borderId="0" xfId="12" applyFont="1" applyFill="1" applyBorder="1" applyAlignment="1">
      <alignment horizontal="center"/>
    </xf>
    <xf numFmtId="0" fontId="38" fillId="0" borderId="0" xfId="12" applyFont="1" applyFill="1" applyBorder="1" applyAlignment="1">
      <alignment horizontal="right"/>
    </xf>
    <xf numFmtId="0" fontId="38" fillId="0" borderId="0" xfId="12" applyFont="1" applyFill="1" applyBorder="1"/>
    <xf numFmtId="0" fontId="20" fillId="0" borderId="0" xfId="12" applyFont="1" applyFill="1"/>
    <xf numFmtId="168" fontId="15" fillId="0" borderId="0" xfId="12" applyNumberFormat="1" applyFont="1" applyFill="1" applyBorder="1" applyAlignment="1">
      <alignment horizontal="right" indent="2"/>
    </xf>
    <xf numFmtId="168" fontId="14" fillId="0" borderId="0" xfId="12" applyNumberFormat="1" applyFont="1" applyFill="1" applyBorder="1" applyAlignment="1">
      <alignment horizontal="right" indent="2"/>
    </xf>
    <xf numFmtId="0" fontId="36" fillId="0" borderId="0" xfId="12" applyFont="1" applyFill="1" applyBorder="1" applyAlignment="1">
      <alignment horizontal="right" indent="1"/>
    </xf>
    <xf numFmtId="0" fontId="14" fillId="0" borderId="0" xfId="12" applyFont="1" applyFill="1" applyBorder="1" applyAlignment="1">
      <alignment horizontal="right"/>
    </xf>
    <xf numFmtId="1" fontId="14" fillId="0" borderId="0" xfId="12" applyNumberFormat="1" applyFont="1" applyFill="1" applyBorder="1" applyAlignment="1">
      <alignment horizontal="right" indent="2"/>
    </xf>
    <xf numFmtId="0" fontId="10" fillId="0" borderId="0" xfId="12" applyFont="1" applyFill="1" applyBorder="1" applyAlignment="1">
      <alignment horizontal="right" indent="1"/>
    </xf>
    <xf numFmtId="0" fontId="15" fillId="0" borderId="0" xfId="12" applyFont="1" applyFill="1" applyBorder="1" applyAlignment="1">
      <alignment horizontal="right" indent="1"/>
    </xf>
    <xf numFmtId="0" fontId="14" fillId="0" borderId="0" xfId="12" applyFont="1" applyFill="1" applyBorder="1"/>
    <xf numFmtId="0" fontId="18" fillId="0" borderId="0" xfId="12" applyFont="1" applyFill="1" applyBorder="1"/>
    <xf numFmtId="169" fontId="14" fillId="0" borderId="0" xfId="2" applyNumberFormat="1" applyFont="1" applyFill="1" applyBorder="1"/>
    <xf numFmtId="0" fontId="10" fillId="0" borderId="0" xfId="13" applyFont="1" applyFill="1" applyAlignment="1">
      <alignment horizontal="center"/>
    </xf>
    <xf numFmtId="0" fontId="18" fillId="0" borderId="0" xfId="12" applyFont="1" applyFill="1" applyAlignment="1">
      <alignment horizontal="center"/>
    </xf>
    <xf numFmtId="0" fontId="11" fillId="0" borderId="0" xfId="13" applyFont="1" applyFill="1" applyAlignment="1">
      <alignment horizontal="center"/>
    </xf>
    <xf numFmtId="0" fontId="10" fillId="2" borderId="22" xfId="13" applyFont="1" applyFill="1" applyBorder="1" applyAlignment="1">
      <alignment horizontal="center" vertical="center"/>
    </xf>
    <xf numFmtId="0" fontId="20" fillId="0" borderId="0" xfId="13" applyFont="1" applyFill="1"/>
    <xf numFmtId="0" fontId="37" fillId="0" borderId="0" xfId="13" applyFont="1" applyFill="1"/>
    <xf numFmtId="0" fontId="14" fillId="0" borderId="0" xfId="11" applyFont="1" applyFill="1" applyBorder="1"/>
    <xf numFmtId="2" fontId="14" fillId="0" borderId="0" xfId="11" applyNumberFormat="1" applyFont="1" applyFill="1" applyBorder="1" applyAlignment="1">
      <alignment horizontal="center"/>
    </xf>
    <xf numFmtId="168" fontId="14" fillId="0" borderId="0" xfId="13" applyNumberFormat="1" applyFont="1" applyFill="1" applyBorder="1" applyAlignment="1">
      <alignment horizontal="right" indent="2"/>
    </xf>
    <xf numFmtId="0" fontId="14" fillId="0" borderId="0" xfId="13" applyFont="1" applyFill="1"/>
    <xf numFmtId="0" fontId="14" fillId="0" borderId="0" xfId="13" applyFont="1" applyFill="1" applyBorder="1" applyAlignment="1">
      <alignment horizontal="right" indent="1"/>
    </xf>
    <xf numFmtId="0" fontId="14" fillId="0" borderId="0" xfId="13" applyFont="1" applyFill="1" applyBorder="1" applyAlignment="1">
      <alignment horizontal="left" indent="1"/>
    </xf>
    <xf numFmtId="0" fontId="10" fillId="0" borderId="0" xfId="13" applyFont="1" applyFill="1" applyBorder="1"/>
    <xf numFmtId="0" fontId="36" fillId="0" borderId="0" xfId="13" applyFont="1" applyFill="1" applyBorder="1" applyAlignment="1">
      <alignment horizontal="right" indent="1"/>
    </xf>
    <xf numFmtId="0" fontId="15" fillId="0" borderId="0" xfId="13" applyFont="1" applyFill="1" applyBorder="1"/>
    <xf numFmtId="0" fontId="14" fillId="0" borderId="0" xfId="13" applyFont="1" applyFill="1" applyBorder="1" applyAlignment="1">
      <alignment horizontal="center"/>
    </xf>
    <xf numFmtId="0" fontId="38" fillId="0" borderId="0" xfId="13" applyFont="1" applyFill="1" applyBorder="1" applyAlignment="1">
      <alignment horizontal="right"/>
    </xf>
    <xf numFmtId="0" fontId="10" fillId="0" borderId="0" xfId="13" applyFont="1" applyFill="1" applyBorder="1" applyAlignment="1">
      <alignment horizontal="right" indent="1"/>
    </xf>
    <xf numFmtId="0" fontId="38" fillId="0" borderId="0" xfId="13" applyFont="1" applyFill="1" applyBorder="1"/>
    <xf numFmtId="168" fontId="15" fillId="0" borderId="0" xfId="13" applyNumberFormat="1" applyFont="1" applyFill="1" applyBorder="1" applyAlignment="1">
      <alignment horizontal="right" indent="2"/>
    </xf>
    <xf numFmtId="0" fontId="15" fillId="0" borderId="0" xfId="13" applyFont="1" applyFill="1"/>
    <xf numFmtId="0" fontId="14" fillId="0" borderId="0" xfId="13" applyFont="1" applyFill="1" applyBorder="1" applyAlignment="1">
      <alignment horizontal="right"/>
    </xf>
    <xf numFmtId="1" fontId="14" fillId="0" borderId="0" xfId="13" applyNumberFormat="1" applyFont="1" applyFill="1" applyBorder="1" applyAlignment="1">
      <alignment horizontal="right" indent="2"/>
    </xf>
    <xf numFmtId="0" fontId="15" fillId="0" borderId="0" xfId="13" applyFont="1" applyFill="1" applyBorder="1" applyAlignment="1">
      <alignment horizontal="right" indent="1"/>
    </xf>
    <xf numFmtId="0" fontId="14" fillId="0" borderId="0" xfId="13" applyFont="1" applyFill="1" applyBorder="1"/>
    <xf numFmtId="0" fontId="18" fillId="0" borderId="0" xfId="13" applyFont="1" applyFill="1" applyBorder="1"/>
    <xf numFmtId="0" fontId="18" fillId="0" borderId="0" xfId="13" applyFont="1" applyFill="1"/>
    <xf numFmtId="0" fontId="32" fillId="0" borderId="0" xfId="0" applyFont="1" applyFill="1" applyAlignment="1"/>
    <xf numFmtId="0" fontId="36" fillId="0" borderId="0" xfId="0" applyFont="1" applyFill="1"/>
    <xf numFmtId="0" fontId="32" fillId="2" borderId="22" xfId="0" applyFont="1" applyFill="1" applyBorder="1" applyAlignment="1">
      <alignment horizontal="center"/>
    </xf>
    <xf numFmtId="0" fontId="18" fillId="0" borderId="0" xfId="0" applyNumberFormat="1" applyFont="1" applyFill="1"/>
    <xf numFmtId="0" fontId="18" fillId="0" borderId="1" xfId="0" applyFont="1" applyFill="1" applyBorder="1"/>
    <xf numFmtId="0" fontId="39" fillId="0" borderId="0" xfId="26" applyFont="1" applyFill="1" applyBorder="1" applyAlignment="1">
      <alignment horizontal="right" readingOrder="2"/>
    </xf>
    <xf numFmtId="0" fontId="13" fillId="0" borderId="0" xfId="12" applyFont="1" applyFill="1" applyAlignment="1">
      <alignment horizontal="center"/>
    </xf>
    <xf numFmtId="0" fontId="18" fillId="0" borderId="0" xfId="9" applyFont="1" applyFill="1" applyBorder="1"/>
    <xf numFmtId="0" fontId="37" fillId="0" borderId="0" xfId="12" applyFont="1" applyFill="1" applyBorder="1"/>
    <xf numFmtId="170" fontId="10" fillId="0" borderId="0" xfId="12" applyNumberFormat="1" applyFont="1" applyFill="1" applyAlignment="1">
      <alignment horizontal="center"/>
    </xf>
    <xf numFmtId="170" fontId="15" fillId="0" borderId="0" xfId="1" applyNumberFormat="1" applyFont="1" applyFill="1" applyAlignment="1">
      <alignment horizontal="center"/>
    </xf>
    <xf numFmtId="0" fontId="13" fillId="0" borderId="0" xfId="12" applyFont="1" applyFill="1" applyAlignment="1"/>
    <xf numFmtId="0" fontId="15" fillId="0" borderId="0" xfId="12" applyFont="1" applyFill="1" applyAlignment="1">
      <alignment horizontal="center"/>
    </xf>
    <xf numFmtId="2" fontId="15" fillId="0" borderId="0" xfId="12" applyNumberFormat="1" applyFont="1" applyFill="1" applyAlignment="1">
      <alignment horizontal="center"/>
    </xf>
    <xf numFmtId="1" fontId="10" fillId="0" borderId="0" xfId="12" applyNumberFormat="1" applyFont="1" applyFill="1" applyAlignment="1">
      <alignment horizontal="center"/>
    </xf>
    <xf numFmtId="1" fontId="11" fillId="0" borderId="0" xfId="0" applyNumberFormat="1" applyFont="1" applyFill="1" applyAlignment="1">
      <alignment horizontal="center"/>
    </xf>
    <xf numFmtId="0" fontId="10" fillId="0" borderId="0" xfId="5" applyFont="1" applyFill="1" applyAlignment="1">
      <alignment horizontal="center"/>
    </xf>
    <xf numFmtId="0" fontId="11" fillId="0" borderId="0" xfId="5" applyFont="1" applyFill="1" applyAlignment="1">
      <alignment horizontal="center"/>
    </xf>
    <xf numFmtId="1" fontId="11" fillId="0" borderId="0" xfId="5" applyNumberFormat="1" applyFont="1" applyFill="1" applyAlignment="1">
      <alignment horizontal="center"/>
    </xf>
    <xf numFmtId="0" fontId="14" fillId="0" borderId="0" xfId="5" applyFont="1" applyFill="1"/>
    <xf numFmtId="0" fontId="18" fillId="0" borderId="0" xfId="5" applyFont="1" applyFill="1"/>
    <xf numFmtId="0" fontId="18" fillId="0" borderId="0" xfId="5" applyFont="1" applyFill="1" applyAlignment="1">
      <alignment horizontal="center"/>
    </xf>
    <xf numFmtId="0" fontId="10" fillId="0" borderId="0" xfId="5" applyFont="1" applyFill="1" applyBorder="1"/>
    <xf numFmtId="1" fontId="36" fillId="0" borderId="0" xfId="5" applyNumberFormat="1" applyFont="1" applyFill="1" applyBorder="1" applyAlignment="1">
      <alignment horizontal="right" indent="1"/>
    </xf>
    <xf numFmtId="0" fontId="15" fillId="0" borderId="0" xfId="5" applyFont="1" applyFill="1" applyBorder="1"/>
    <xf numFmtId="0" fontId="20" fillId="0" borderId="0" xfId="5" applyFont="1" applyFill="1" applyBorder="1" applyAlignment="1">
      <alignment horizontal="right" indent="1"/>
    </xf>
    <xf numFmtId="0" fontId="14" fillId="0" borderId="0" xfId="5" applyFont="1" applyFill="1" applyBorder="1" applyAlignment="1">
      <alignment horizontal="left" indent="1"/>
    </xf>
    <xf numFmtId="0" fontId="25" fillId="0" borderId="0" xfId="5" applyFont="1" applyFill="1" applyBorder="1" applyAlignment="1">
      <alignment horizontal="right" indent="1"/>
    </xf>
    <xf numFmtId="0" fontId="33" fillId="0" borderId="0" xfId="12" applyFont="1" applyFill="1"/>
    <xf numFmtId="1" fontId="33" fillId="0" borderId="0" xfId="0" applyNumberFormat="1" applyFont="1" applyFill="1"/>
    <xf numFmtId="0" fontId="33" fillId="0" borderId="0" xfId="0" applyFont="1" applyFill="1"/>
    <xf numFmtId="0" fontId="14" fillId="0" borderId="0" xfId="12" applyFont="1" applyFill="1" applyAlignment="1">
      <alignment horizontal="left" readingOrder="1"/>
    </xf>
    <xf numFmtId="0" fontId="13" fillId="0" borderId="0" xfId="21" applyFont="1" applyFill="1" applyAlignment="1">
      <alignment horizontal="center"/>
    </xf>
    <xf numFmtId="0" fontId="10" fillId="0" borderId="0" xfId="21" applyFont="1" applyFill="1" applyAlignment="1">
      <alignment horizontal="center"/>
    </xf>
    <xf numFmtId="0" fontId="13" fillId="0" borderId="0" xfId="21" applyFont="1" applyFill="1" applyAlignment="1"/>
    <xf numFmtId="0" fontId="11" fillId="0" borderId="0" xfId="21" applyFont="1" applyFill="1" applyAlignment="1">
      <alignment horizontal="center"/>
    </xf>
    <xf numFmtId="0" fontId="14" fillId="0" borderId="0" xfId="21" applyFont="1" applyFill="1"/>
    <xf numFmtId="0" fontId="18" fillId="0" borderId="0" xfId="21" applyFont="1" applyFill="1"/>
    <xf numFmtId="0" fontId="18" fillId="0" borderId="0" xfId="21" applyFont="1" applyFill="1" applyAlignment="1">
      <alignment horizontal="center"/>
    </xf>
    <xf numFmtId="1" fontId="14" fillId="0" borderId="0" xfId="21" applyNumberFormat="1" applyFont="1" applyFill="1"/>
    <xf numFmtId="1" fontId="12" fillId="0" borderId="0" xfId="21" applyNumberFormat="1" applyFont="1" applyFill="1"/>
    <xf numFmtId="1" fontId="16" fillId="0" borderId="0" xfId="6" applyNumberFormat="1" applyFont="1" applyFill="1"/>
    <xf numFmtId="1" fontId="16" fillId="0" borderId="0" xfId="21" applyNumberFormat="1" applyFont="1" applyFill="1"/>
    <xf numFmtId="0" fontId="10" fillId="0" borderId="0" xfId="6" applyFont="1" applyFill="1" applyAlignment="1">
      <alignment horizontal="center"/>
    </xf>
    <xf numFmtId="0" fontId="11" fillId="0" borderId="0" xfId="6" applyFont="1" applyFill="1" applyAlignment="1">
      <alignment horizontal="center"/>
    </xf>
    <xf numFmtId="1" fontId="11" fillId="0" borderId="0" xfId="6" applyNumberFormat="1" applyFont="1" applyFill="1" applyAlignment="1">
      <alignment horizontal="center"/>
    </xf>
    <xf numFmtId="0" fontId="14" fillId="0" borderId="0" xfId="6" applyFont="1" applyFill="1"/>
    <xf numFmtId="1" fontId="14" fillId="0" borderId="0" xfId="6" applyNumberFormat="1" applyFont="1" applyFill="1"/>
    <xf numFmtId="0" fontId="18" fillId="0" borderId="0" xfId="6" applyFont="1" applyFill="1"/>
    <xf numFmtId="0" fontId="18" fillId="0" borderId="0" xfId="6" applyFont="1" applyFill="1" applyAlignment="1">
      <alignment horizontal="center"/>
    </xf>
    <xf numFmtId="1" fontId="18" fillId="0" borderId="0" xfId="6" applyNumberFormat="1" applyFont="1" applyFill="1"/>
    <xf numFmtId="1" fontId="20" fillId="0" borderId="0" xfId="12" applyNumberFormat="1" applyFont="1" applyFill="1"/>
    <xf numFmtId="0" fontId="42" fillId="0" borderId="0" xfId="0" applyFont="1" applyFill="1" applyAlignment="1">
      <alignment horizontal="center"/>
    </xf>
    <xf numFmtId="0" fontId="43" fillId="0" borderId="0" xfId="0" applyFont="1" applyFill="1"/>
    <xf numFmtId="1" fontId="11" fillId="0" borderId="0" xfId="0" applyNumberFormat="1" applyFont="1" applyFill="1"/>
    <xf numFmtId="0" fontId="42" fillId="0" borderId="0" xfId="0" applyFont="1" applyFill="1"/>
    <xf numFmtId="0" fontId="43" fillId="0" borderId="0" xfId="12" applyFont="1" applyFill="1"/>
    <xf numFmtId="168" fontId="43" fillId="0" borderId="0" xfId="0" applyNumberFormat="1" applyFont="1" applyFill="1"/>
    <xf numFmtId="172" fontId="12" fillId="0" borderId="0" xfId="12" applyNumberFormat="1" applyFont="1" applyFill="1" applyAlignment="1">
      <alignment horizontal="center"/>
    </xf>
    <xf numFmtId="0" fontId="25" fillId="0" borderId="0" xfId="12" applyFont="1" applyFill="1" applyAlignment="1">
      <alignment horizontal="right"/>
    </xf>
    <xf numFmtId="0" fontId="25" fillId="0" borderId="0" xfId="12" applyFont="1" applyFill="1"/>
    <xf numFmtId="0" fontId="17" fillId="0" borderId="0" xfId="12" applyFont="1" applyFill="1" applyBorder="1" applyAlignment="1">
      <alignment horizontal="left" indent="1"/>
    </xf>
    <xf numFmtId="0" fontId="44" fillId="0" borderId="0" xfId="0" applyFont="1" applyFill="1" applyBorder="1" applyAlignment="1">
      <alignment horizontal="center"/>
    </xf>
    <xf numFmtId="0" fontId="45" fillId="0" borderId="0" xfId="0" applyFont="1" applyFill="1" applyBorder="1" applyAlignment="1">
      <alignment horizontal="center"/>
    </xf>
    <xf numFmtId="0" fontId="45" fillId="0" borderId="0" xfId="0" applyFont="1" applyFill="1" applyBorder="1" applyAlignment="1">
      <alignment horizontal="center" wrapText="1"/>
    </xf>
    <xf numFmtId="0" fontId="46" fillId="0" borderId="0" xfId="0" applyFont="1" applyFill="1" applyBorder="1" applyAlignment="1">
      <alignment horizontal="center"/>
    </xf>
    <xf numFmtId="0" fontId="46" fillId="0" borderId="0" xfId="0" applyFont="1" applyFill="1" applyBorder="1" applyAlignment="1">
      <alignment horizontal="center" wrapText="1"/>
    </xf>
    <xf numFmtId="0" fontId="40" fillId="0" borderId="0" xfId="0" applyFont="1" applyFill="1" applyBorder="1" applyAlignment="1">
      <alignment vertical="center"/>
    </xf>
    <xf numFmtId="0" fontId="25" fillId="0" borderId="0" xfId="0" applyFont="1" applyFill="1" applyBorder="1"/>
    <xf numFmtId="0" fontId="11" fillId="0" borderId="65" xfId="4" applyFont="1" applyFill="1" applyBorder="1" applyAlignment="1">
      <alignment horizontal="center" vertical="center"/>
    </xf>
    <xf numFmtId="0" fontId="11" fillId="0" borderId="66" xfId="4" applyFont="1" applyFill="1" applyBorder="1" applyAlignment="1">
      <alignment readingOrder="2"/>
    </xf>
    <xf numFmtId="49" fontId="11" fillId="0" borderId="66" xfId="4" applyNumberFormat="1" applyFont="1" applyFill="1" applyBorder="1" applyAlignment="1">
      <alignment horizontal="center" vertical="center" readingOrder="1"/>
    </xf>
    <xf numFmtId="0" fontId="11" fillId="0" borderId="66" xfId="12" applyFont="1" applyFill="1" applyBorder="1" applyAlignment="1">
      <alignment horizontal="left" readingOrder="1"/>
    </xf>
    <xf numFmtId="0" fontId="11" fillId="0" borderId="67" xfId="4" applyFont="1" applyFill="1" applyBorder="1" applyAlignment="1">
      <alignment horizontal="center" vertical="center"/>
    </xf>
    <xf numFmtId="0" fontId="11" fillId="0" borderId="0" xfId="4" applyFont="1" applyFill="1"/>
    <xf numFmtId="0" fontId="12" fillId="0" borderId="65" xfId="4" applyFont="1" applyFill="1" applyBorder="1" applyAlignment="1">
      <alignment horizontal="center" vertical="center"/>
    </xf>
    <xf numFmtId="49" fontId="12" fillId="0" borderId="66" xfId="22" applyNumberFormat="1" applyFont="1" applyFill="1" applyBorder="1" applyAlignment="1" applyProtection="1">
      <alignment horizontal="center" vertical="center" readingOrder="1"/>
    </xf>
    <xf numFmtId="0" fontId="12" fillId="0" borderId="66" xfId="12" applyFont="1" applyFill="1" applyBorder="1" applyAlignment="1">
      <alignment horizontal="left" readingOrder="1"/>
    </xf>
    <xf numFmtId="0" fontId="12" fillId="0" borderId="67" xfId="4" applyFont="1" applyFill="1" applyBorder="1" applyAlignment="1">
      <alignment horizontal="center" vertical="center"/>
    </xf>
    <xf numFmtId="0" fontId="12" fillId="0" borderId="66" xfId="4" applyFont="1" applyFill="1" applyBorder="1" applyAlignment="1">
      <alignment vertical="center" readingOrder="2"/>
    </xf>
    <xf numFmtId="0" fontId="12" fillId="0" borderId="66" xfId="4" applyFont="1" applyFill="1" applyBorder="1" applyAlignment="1">
      <alignment horizontal="left" readingOrder="1"/>
    </xf>
    <xf numFmtId="49" fontId="12" fillId="0" borderId="65" xfId="4" applyNumberFormat="1" applyFont="1" applyFill="1" applyBorder="1" applyAlignment="1">
      <alignment horizontal="center" vertical="center"/>
    </xf>
    <xf numFmtId="49" fontId="12" fillId="0" borderId="67" xfId="4" applyNumberFormat="1" applyFont="1" applyFill="1" applyBorder="1" applyAlignment="1">
      <alignment horizontal="center" vertical="center"/>
    </xf>
    <xf numFmtId="0" fontId="12" fillId="0" borderId="66" xfId="12" applyFont="1" applyFill="1" applyBorder="1" applyAlignment="1">
      <alignment horizontal="left" vertical="top" wrapText="1" readingOrder="1"/>
    </xf>
    <xf numFmtId="0" fontId="12" fillId="0" borderId="66" xfId="4" applyFont="1" applyFill="1" applyBorder="1" applyAlignment="1">
      <alignment readingOrder="2"/>
    </xf>
    <xf numFmtId="0" fontId="12" fillId="0" borderId="66" xfId="4" applyFont="1" applyFill="1" applyBorder="1" applyAlignment="1">
      <alignment horizontal="left" vertical="center"/>
    </xf>
    <xf numFmtId="0" fontId="11" fillId="0" borderId="66" xfId="4" applyFont="1" applyFill="1" applyBorder="1" applyAlignment="1">
      <alignment horizontal="left" vertical="center"/>
    </xf>
    <xf numFmtId="0" fontId="12" fillId="0" borderId="66" xfId="4" applyFont="1" applyFill="1" applyBorder="1" applyAlignment="1">
      <alignment horizontal="left"/>
    </xf>
    <xf numFmtId="0" fontId="12" fillId="0" borderId="66" xfId="4" applyFont="1" applyFill="1" applyBorder="1" applyAlignment="1">
      <alignment horizontal="left" vertical="center" wrapText="1"/>
    </xf>
    <xf numFmtId="0" fontId="32" fillId="2" borderId="0" xfId="0" applyFont="1" applyFill="1" applyBorder="1" applyAlignment="1">
      <alignment horizontal="left" vertical="center" indent="1"/>
    </xf>
    <xf numFmtId="0" fontId="32" fillId="0" borderId="0" xfId="12" applyFont="1" applyFill="1" applyAlignment="1">
      <alignment horizontal="center"/>
    </xf>
    <xf numFmtId="167" fontId="32" fillId="0" borderId="0" xfId="1" applyFont="1" applyFill="1" applyAlignment="1">
      <alignment horizontal="center"/>
    </xf>
    <xf numFmtId="0" fontId="33" fillId="0" borderId="0" xfId="12" applyFont="1" applyFill="1" applyAlignment="1">
      <alignment horizontal="center"/>
    </xf>
    <xf numFmtId="0" fontId="32" fillId="0" borderId="8" xfId="12" applyFont="1" applyFill="1" applyBorder="1" applyAlignment="1">
      <alignment horizontal="right" indent="1"/>
    </xf>
    <xf numFmtId="0" fontId="32" fillId="0" borderId="45" xfId="12" applyFont="1" applyFill="1" applyBorder="1"/>
    <xf numFmtId="0" fontId="32" fillId="0" borderId="46" xfId="12" applyFont="1" applyFill="1" applyBorder="1"/>
    <xf numFmtId="167" fontId="32" fillId="0" borderId="46" xfId="1" applyFont="1" applyFill="1" applyBorder="1"/>
    <xf numFmtId="0" fontId="32" fillId="0" borderId="15" xfId="12" applyFont="1" applyFill="1" applyBorder="1" applyAlignment="1">
      <alignment horizontal="left" indent="1"/>
    </xf>
    <xf numFmtId="174" fontId="32" fillId="0" borderId="0" xfId="12" applyNumberFormat="1" applyFont="1" applyFill="1" applyBorder="1" applyAlignment="1">
      <alignment horizontal="left" indent="1"/>
    </xf>
    <xf numFmtId="0" fontId="32" fillId="0" borderId="0" xfId="12" applyFont="1" applyFill="1" applyBorder="1" applyAlignment="1">
      <alignment horizontal="left" indent="1"/>
    </xf>
    <xf numFmtId="0" fontId="32" fillId="0" borderId="0" xfId="12" applyFont="1" applyFill="1"/>
    <xf numFmtId="177" fontId="33" fillId="0" borderId="46" xfId="1" applyNumberFormat="1" applyFont="1" applyFill="1" applyBorder="1" applyAlignment="1">
      <alignment horizontal="right" vertical="center"/>
    </xf>
    <xf numFmtId="0" fontId="47" fillId="0" borderId="15" xfId="12" applyFont="1" applyFill="1" applyBorder="1" applyAlignment="1">
      <alignment horizontal="left" indent="1"/>
    </xf>
    <xf numFmtId="177" fontId="33" fillId="0" borderId="45" xfId="1" applyNumberFormat="1" applyFont="1" applyFill="1" applyBorder="1" applyAlignment="1">
      <alignment horizontal="right" vertical="center"/>
    </xf>
    <xf numFmtId="175" fontId="33" fillId="0" borderId="0" xfId="1" applyNumberFormat="1" applyFont="1" applyFill="1"/>
    <xf numFmtId="0" fontId="33" fillId="0" borderId="15" xfId="0" applyFont="1" applyFill="1" applyBorder="1" applyAlignment="1">
      <alignment horizontal="left" indent="1"/>
    </xf>
    <xf numFmtId="0" fontId="39" fillId="0" borderId="0" xfId="12" applyFont="1" applyFill="1"/>
    <xf numFmtId="0" fontId="32" fillId="2" borderId="1" xfId="0" applyFont="1" applyFill="1" applyBorder="1" applyAlignment="1">
      <alignment horizontal="center" vertical="center"/>
    </xf>
    <xf numFmtId="0" fontId="32" fillId="2" borderId="0" xfId="0" applyFont="1" applyFill="1" applyBorder="1" applyAlignment="1">
      <alignment horizontal="center" vertical="center"/>
    </xf>
    <xf numFmtId="0" fontId="32" fillId="2" borderId="2" xfId="0" applyFont="1" applyFill="1" applyBorder="1" applyAlignment="1">
      <alignment horizontal="center" vertical="center"/>
    </xf>
    <xf numFmtId="0" fontId="33" fillId="0" borderId="0" xfId="0" applyFont="1" applyFill="1" applyAlignment="1">
      <alignment horizontal="center"/>
    </xf>
    <xf numFmtId="0" fontId="32" fillId="0" borderId="0" xfId="0" applyFont="1" applyFill="1"/>
    <xf numFmtId="0" fontId="32" fillId="0" borderId="8" xfId="0" applyFont="1" applyFill="1" applyBorder="1"/>
    <xf numFmtId="0" fontId="47" fillId="0" borderId="8" xfId="0" applyFont="1" applyFill="1" applyBorder="1" applyAlignment="1">
      <alignment horizontal="right" indent="1"/>
    </xf>
    <xf numFmtId="0" fontId="47" fillId="0" borderId="15" xfId="0" applyFont="1" applyFill="1" applyBorder="1" applyAlignment="1">
      <alignment horizontal="left" indent="1"/>
    </xf>
    <xf numFmtId="0" fontId="32" fillId="0" borderId="8" xfId="0" applyFont="1" applyFill="1" applyBorder="1" applyAlignment="1">
      <alignment horizontal="right" indent="1"/>
    </xf>
    <xf numFmtId="1" fontId="32" fillId="0" borderId="0" xfId="0" applyNumberFormat="1" applyFont="1" applyFill="1"/>
    <xf numFmtId="0" fontId="33" fillId="0" borderId="8" xfId="0" applyFont="1" applyFill="1" applyBorder="1" applyAlignment="1">
      <alignment horizontal="right" indent="1"/>
    </xf>
    <xf numFmtId="1" fontId="33" fillId="0" borderId="13" xfId="0" applyNumberFormat="1" applyFont="1" applyFill="1" applyBorder="1" applyAlignment="1">
      <alignment horizontal="right"/>
    </xf>
    <xf numFmtId="1" fontId="33" fillId="0" borderId="45" xfId="0" applyNumberFormat="1" applyFont="1" applyFill="1" applyBorder="1" applyAlignment="1">
      <alignment horizontal="right"/>
    </xf>
    <xf numFmtId="1" fontId="33" fillId="0" borderId="48" xfId="0" applyNumberFormat="1" applyFont="1" applyFill="1" applyBorder="1" applyAlignment="1">
      <alignment horizontal="right"/>
    </xf>
    <xf numFmtId="1" fontId="33" fillId="0" borderId="55" xfId="0" applyNumberFormat="1" applyFont="1" applyFill="1" applyBorder="1" applyAlignment="1">
      <alignment horizontal="right"/>
    </xf>
    <xf numFmtId="1" fontId="33" fillId="0" borderId="58" xfId="0" applyNumberFormat="1" applyFont="1" applyFill="1" applyBorder="1" applyAlignment="1">
      <alignment horizontal="right"/>
    </xf>
    <xf numFmtId="0" fontId="32" fillId="0" borderId="9" xfId="0" applyFont="1" applyFill="1" applyBorder="1"/>
    <xf numFmtId="0" fontId="32" fillId="0" borderId="74" xfId="0" applyFont="1" applyFill="1" applyBorder="1"/>
    <xf numFmtId="1" fontId="32" fillId="0" borderId="45" xfId="0" applyNumberFormat="1" applyFont="1" applyFill="1" applyBorder="1" applyAlignment="1">
      <alignment horizontal="right" indent="1"/>
    </xf>
    <xf numFmtId="0" fontId="32" fillId="0" borderId="15" xfId="0" applyFont="1" applyFill="1" applyBorder="1" applyAlignment="1">
      <alignment horizontal="left"/>
    </xf>
    <xf numFmtId="0" fontId="36" fillId="0" borderId="0" xfId="0" applyFont="1" applyFill="1" applyAlignment="1">
      <alignment horizontal="right"/>
    </xf>
    <xf numFmtId="0" fontId="39" fillId="0" borderId="0" xfId="0" applyFont="1" applyFill="1" applyBorder="1"/>
    <xf numFmtId="0" fontId="39" fillId="0" borderId="0" xfId="12" applyFont="1" applyFill="1" applyAlignment="1">
      <alignment horizontal="right" readingOrder="2"/>
    </xf>
    <xf numFmtId="0" fontId="10" fillId="0" borderId="0" xfId="0" applyFont="1" applyFill="1" applyAlignment="1">
      <alignment horizontal="right"/>
    </xf>
    <xf numFmtId="177" fontId="33" fillId="0" borderId="0" xfId="1" applyNumberFormat="1" applyFont="1" applyFill="1"/>
    <xf numFmtId="0" fontId="32" fillId="0" borderId="0" xfId="0" applyFont="1" applyFill="1" applyAlignment="1">
      <alignment vertical="center"/>
    </xf>
    <xf numFmtId="177" fontId="32" fillId="0" borderId="45" xfId="1" applyNumberFormat="1" applyFont="1" applyFill="1" applyBorder="1" applyAlignment="1">
      <alignment horizontal="right" vertical="center"/>
    </xf>
    <xf numFmtId="177" fontId="32" fillId="0" borderId="46" xfId="1" applyNumberFormat="1" applyFont="1" applyFill="1" applyBorder="1" applyAlignment="1">
      <alignment horizontal="right" vertical="center"/>
    </xf>
    <xf numFmtId="1" fontId="32" fillId="0" borderId="0" xfId="0" applyNumberFormat="1" applyFont="1" applyFill="1" applyAlignment="1">
      <alignment vertical="center"/>
    </xf>
    <xf numFmtId="177" fontId="33" fillId="0" borderId="13" xfId="1" applyNumberFormat="1" applyFont="1" applyFill="1" applyBorder="1" applyAlignment="1">
      <alignment horizontal="right" vertical="center"/>
    </xf>
    <xf numFmtId="0" fontId="33" fillId="0" borderId="0" xfId="0" applyFont="1" applyFill="1" applyAlignment="1">
      <alignment vertical="center"/>
    </xf>
    <xf numFmtId="3" fontId="32" fillId="0" borderId="45" xfId="1" applyNumberFormat="1" applyFont="1" applyFill="1" applyBorder="1" applyAlignment="1">
      <alignment horizontal="right" vertical="center"/>
    </xf>
    <xf numFmtId="0" fontId="17" fillId="2" borderId="55" xfId="0" applyFont="1" applyFill="1" applyBorder="1" applyAlignment="1">
      <alignment horizontal="center" vertical="center"/>
    </xf>
    <xf numFmtId="0" fontId="17" fillId="2" borderId="48" xfId="0" applyFont="1" applyFill="1" applyBorder="1" applyAlignment="1">
      <alignment horizontal="center" vertical="center"/>
    </xf>
    <xf numFmtId="0" fontId="17" fillId="2" borderId="56" xfId="0" applyFont="1" applyFill="1" applyBorder="1" applyAlignment="1">
      <alignment horizontal="center" vertical="center"/>
    </xf>
    <xf numFmtId="0" fontId="17" fillId="2" borderId="92" xfId="0" applyFont="1" applyFill="1" applyBorder="1" applyAlignment="1">
      <alignment horizontal="center" vertical="center"/>
    </xf>
    <xf numFmtId="0" fontId="17" fillId="2" borderId="47" xfId="0" applyFont="1" applyFill="1" applyBorder="1" applyAlignment="1">
      <alignment horizontal="center" vertical="center"/>
    </xf>
    <xf numFmtId="0" fontId="17" fillId="2" borderId="54" xfId="0" applyFont="1" applyFill="1" applyBorder="1" applyAlignment="1">
      <alignment horizontal="center" vertical="center"/>
    </xf>
    <xf numFmtId="0" fontId="33" fillId="0" borderId="24" xfId="0" applyFont="1" applyFill="1" applyBorder="1" applyAlignment="1">
      <alignment horizontal="center"/>
    </xf>
    <xf numFmtId="0" fontId="33" fillId="0" borderId="43" xfId="0" applyFont="1" applyFill="1" applyBorder="1" applyAlignment="1">
      <alignment horizontal="center"/>
    </xf>
    <xf numFmtId="0" fontId="33" fillId="0" borderId="82" xfId="0" applyFont="1" applyFill="1" applyBorder="1" applyAlignment="1">
      <alignment horizontal="center"/>
    </xf>
    <xf numFmtId="0" fontId="28" fillId="0" borderId="82" xfId="0" applyFont="1" applyFill="1" applyBorder="1" applyAlignment="1">
      <alignment horizontal="center"/>
    </xf>
    <xf numFmtId="0" fontId="33" fillId="0" borderId="17" xfId="0" applyFont="1" applyFill="1" applyBorder="1" applyAlignment="1">
      <alignment horizontal="center"/>
    </xf>
    <xf numFmtId="0" fontId="47" fillId="0" borderId="8" xfId="0" applyFont="1" applyFill="1" applyBorder="1" applyAlignment="1">
      <alignment horizontal="right" wrapText="1" indent="1"/>
    </xf>
    <xf numFmtId="0" fontId="47" fillId="0" borderId="15" xfId="0" applyFont="1" applyFill="1" applyBorder="1" applyAlignment="1">
      <alignment horizontal="left" vertical="center" indent="1"/>
    </xf>
    <xf numFmtId="2" fontId="32" fillId="0" borderId="0" xfId="0" applyNumberFormat="1" applyFont="1" applyFill="1"/>
    <xf numFmtId="1" fontId="32" fillId="0" borderId="36" xfId="0" applyNumberFormat="1" applyFont="1" applyFill="1" applyBorder="1" applyAlignment="1"/>
    <xf numFmtId="0" fontId="33" fillId="0" borderId="8" xfId="0" applyFont="1" applyFill="1" applyBorder="1" applyAlignment="1">
      <alignment horizontal="center"/>
    </xf>
    <xf numFmtId="0" fontId="33" fillId="0" borderId="45" xfId="0" applyFont="1" applyFill="1" applyBorder="1" applyAlignment="1">
      <alignment horizontal="center"/>
    </xf>
    <xf numFmtId="0" fontId="33" fillId="0" borderId="46" xfId="0" applyFont="1" applyFill="1" applyBorder="1" applyAlignment="1">
      <alignment horizontal="center"/>
    </xf>
    <xf numFmtId="0" fontId="33" fillId="0" borderId="15" xfId="0" applyFont="1" applyFill="1" applyBorder="1" applyAlignment="1">
      <alignment horizontal="center"/>
    </xf>
    <xf numFmtId="0" fontId="32" fillId="0" borderId="36" xfId="0" applyFont="1" applyFill="1" applyBorder="1" applyAlignment="1">
      <alignment horizontal="right" indent="1"/>
    </xf>
    <xf numFmtId="0" fontId="32" fillId="0" borderId="37" xfId="0" applyFont="1" applyFill="1" applyBorder="1" applyAlignment="1">
      <alignment horizontal="right" indent="1"/>
    </xf>
    <xf numFmtId="0" fontId="48" fillId="0" borderId="37" xfId="0" applyFont="1" applyFill="1" applyBorder="1" applyAlignment="1">
      <alignment horizontal="right" indent="1"/>
    </xf>
    <xf numFmtId="0" fontId="32" fillId="0" borderId="24" xfId="0" applyFont="1" applyFill="1" applyBorder="1"/>
    <xf numFmtId="0" fontId="32" fillId="0" borderId="43" xfId="0" applyFont="1" applyFill="1" applyBorder="1"/>
    <xf numFmtId="0" fontId="32" fillId="0" borderId="82" xfId="0" applyFont="1" applyFill="1" applyBorder="1"/>
    <xf numFmtId="0" fontId="48" fillId="0" borderId="82" xfId="0" applyFont="1" applyFill="1" applyBorder="1"/>
    <xf numFmtId="168" fontId="32" fillId="0" borderId="0" xfId="0" applyNumberFormat="1" applyFont="1" applyFill="1"/>
    <xf numFmtId="0" fontId="28" fillId="0" borderId="0" xfId="0" applyFont="1" applyFill="1"/>
    <xf numFmtId="0" fontId="49" fillId="0" borderId="0" xfId="0" applyFont="1" applyFill="1" applyAlignment="1">
      <alignment horizontal="center"/>
    </xf>
    <xf numFmtId="175" fontId="28" fillId="0" borderId="0" xfId="1" applyNumberFormat="1" applyFont="1" applyFill="1"/>
    <xf numFmtId="177" fontId="33" fillId="0" borderId="45" xfId="1" applyNumberFormat="1" applyFont="1" applyFill="1" applyBorder="1" applyAlignment="1">
      <alignment horizontal="right" indent="1"/>
    </xf>
    <xf numFmtId="177" fontId="33" fillId="0" borderId="46" xfId="1" applyNumberFormat="1" applyFont="1" applyFill="1" applyBorder="1" applyAlignment="1">
      <alignment horizontal="right" indent="1"/>
    </xf>
    <xf numFmtId="3" fontId="33" fillId="0" borderId="46" xfId="1" applyNumberFormat="1" applyFont="1" applyFill="1" applyBorder="1" applyAlignment="1">
      <alignment horizontal="right" indent="1"/>
    </xf>
    <xf numFmtId="173" fontId="33" fillId="0" borderId="0" xfId="1" applyNumberFormat="1" applyFont="1" applyFill="1"/>
    <xf numFmtId="0" fontId="30" fillId="0" borderId="0" xfId="12" applyFont="1" applyFill="1"/>
    <xf numFmtId="1" fontId="10" fillId="0" borderId="0" xfId="0" applyNumberFormat="1" applyFont="1" applyFill="1"/>
    <xf numFmtId="1" fontId="24" fillId="0" borderId="0" xfId="1" applyNumberFormat="1" applyFont="1" applyFill="1"/>
    <xf numFmtId="170" fontId="24" fillId="0" borderId="0" xfId="1" applyNumberFormat="1" applyFont="1" applyFill="1"/>
    <xf numFmtId="170" fontId="29" fillId="0" borderId="0" xfId="1" applyNumberFormat="1" applyFont="1" applyFill="1"/>
    <xf numFmtId="169" fontId="24" fillId="0" borderId="0" xfId="1" applyNumberFormat="1" applyFont="1" applyFill="1"/>
    <xf numFmtId="168" fontId="24" fillId="0" borderId="0" xfId="1" applyNumberFormat="1" applyFont="1" applyFill="1"/>
    <xf numFmtId="168" fontId="29" fillId="0" borderId="0" xfId="1" applyNumberFormat="1" applyFont="1" applyFill="1"/>
    <xf numFmtId="175" fontId="30" fillId="0" borderId="0" xfId="1" applyNumberFormat="1" applyFont="1" applyFill="1"/>
    <xf numFmtId="168" fontId="10" fillId="0" borderId="0" xfId="0" applyNumberFormat="1" applyFont="1" applyFill="1"/>
    <xf numFmtId="0" fontId="20" fillId="0" borderId="0" xfId="12" applyFont="1" applyFill="1" applyAlignment="1">
      <alignment wrapText="1"/>
    </xf>
    <xf numFmtId="173" fontId="20" fillId="0" borderId="0" xfId="1" applyNumberFormat="1" applyFont="1" applyFill="1"/>
    <xf numFmtId="0" fontId="30" fillId="0" borderId="0" xfId="0" applyFont="1" applyFill="1"/>
    <xf numFmtId="1" fontId="36" fillId="0" borderId="0" xfId="0" applyNumberFormat="1" applyFont="1" applyFill="1"/>
    <xf numFmtId="0" fontId="39" fillId="0" borderId="0" xfId="12" applyFont="1" applyFill="1" applyAlignment="1"/>
    <xf numFmtId="0" fontId="39" fillId="0" borderId="0" xfId="12" applyFont="1" applyFill="1" applyBorder="1" applyAlignment="1"/>
    <xf numFmtId="0" fontId="39" fillId="0" borderId="0" xfId="0" applyFont="1" applyFill="1"/>
    <xf numFmtId="177" fontId="39" fillId="0" borderId="0" xfId="1" applyNumberFormat="1" applyFont="1" applyFill="1"/>
    <xf numFmtId="0" fontId="39" fillId="0" borderId="0" xfId="12" applyFont="1" applyFill="1" applyAlignment="1">
      <alignment horizontal="right"/>
    </xf>
    <xf numFmtId="1" fontId="32" fillId="0" borderId="55" xfId="0" applyNumberFormat="1" applyFont="1" applyFill="1" applyBorder="1" applyAlignment="1">
      <alignment horizontal="right" indent="1"/>
    </xf>
    <xf numFmtId="1" fontId="32" fillId="0" borderId="48" xfId="0" applyNumberFormat="1" applyFont="1" applyFill="1" applyBorder="1" applyAlignment="1">
      <alignment horizontal="right" indent="1"/>
    </xf>
    <xf numFmtId="1" fontId="32" fillId="0" borderId="56" xfId="0" applyNumberFormat="1" applyFont="1" applyFill="1" applyBorder="1" applyAlignment="1">
      <alignment horizontal="right" indent="1"/>
    </xf>
    <xf numFmtId="0" fontId="32" fillId="0" borderId="15" xfId="0" applyFont="1" applyFill="1" applyBorder="1" applyAlignment="1">
      <alignment horizontal="left" vertical="top" indent="1"/>
    </xf>
    <xf numFmtId="0" fontId="33" fillId="0" borderId="8" xfId="4" applyFont="1" applyFill="1" applyBorder="1" applyAlignment="1">
      <alignment horizontal="right" indent="1"/>
    </xf>
    <xf numFmtId="1" fontId="33" fillId="0" borderId="45" xfId="6" applyNumberFormat="1" applyFont="1" applyFill="1" applyBorder="1" applyAlignment="1">
      <alignment horizontal="right"/>
    </xf>
    <xf numFmtId="1" fontId="33" fillId="0" borderId="45" xfId="6" applyNumberFormat="1" applyFont="1" applyFill="1" applyBorder="1" applyAlignment="1">
      <alignment horizontal="right" vertical="center"/>
    </xf>
    <xf numFmtId="1" fontId="33" fillId="0" borderId="55" xfId="6" applyNumberFormat="1" applyFont="1" applyFill="1" applyBorder="1" applyAlignment="1">
      <alignment horizontal="right"/>
    </xf>
    <xf numFmtId="1" fontId="33" fillId="0" borderId="48" xfId="6" applyNumberFormat="1" applyFont="1" applyFill="1" applyBorder="1" applyAlignment="1">
      <alignment horizontal="right"/>
    </xf>
    <xf numFmtId="0" fontId="32" fillId="0" borderId="0" xfId="6" applyFont="1" applyFill="1"/>
    <xf numFmtId="1" fontId="32" fillId="0" borderId="0" xfId="0" applyNumberFormat="1" applyFont="1" applyFill="1" applyAlignment="1">
      <alignment horizontal="center"/>
    </xf>
    <xf numFmtId="1" fontId="33" fillId="0" borderId="0" xfId="0" applyNumberFormat="1" applyFont="1" applyFill="1" applyAlignment="1">
      <alignment horizontal="center"/>
    </xf>
    <xf numFmtId="0" fontId="47" fillId="0" borderId="75" xfId="0" applyFont="1" applyFill="1" applyBorder="1" applyAlignment="1">
      <alignment horizontal="right" wrapText="1"/>
    </xf>
    <xf numFmtId="0" fontId="47" fillId="0" borderId="15" xfId="0" applyFont="1" applyFill="1" applyBorder="1" applyAlignment="1">
      <alignment horizontal="left" wrapText="1" indent="2"/>
    </xf>
    <xf numFmtId="0" fontId="32" fillId="0" borderId="76" xfId="0" applyFont="1" applyFill="1" applyBorder="1"/>
    <xf numFmtId="0" fontId="33" fillId="0" borderId="0" xfId="0" applyFont="1" applyFill="1" applyBorder="1" applyAlignment="1">
      <alignment horizontal="right" indent="1"/>
    </xf>
    <xf numFmtId="1" fontId="33" fillId="0" borderId="46" xfId="0" applyNumberFormat="1" applyFont="1" applyFill="1" applyBorder="1" applyAlignment="1">
      <alignment horizontal="right" indent="1"/>
    </xf>
    <xf numFmtId="0" fontId="33" fillId="0" borderId="15" xfId="0" quotePrefix="1" applyFont="1" applyFill="1" applyBorder="1" applyAlignment="1">
      <alignment horizontal="left" indent="1"/>
    </xf>
    <xf numFmtId="0" fontId="33" fillId="0" borderId="0" xfId="0" applyFont="1" applyFill="1" applyBorder="1" applyAlignment="1">
      <alignment horizontal="left" indent="1"/>
    </xf>
    <xf numFmtId="0" fontId="33" fillId="0" borderId="0" xfId="5" applyFont="1" applyFill="1"/>
    <xf numFmtId="0" fontId="32" fillId="0" borderId="0" xfId="5" applyFont="1" applyFill="1" applyAlignment="1">
      <alignment horizontal="center"/>
    </xf>
    <xf numFmtId="0" fontId="47" fillId="0" borderId="8" xfId="5" applyFont="1" applyFill="1" applyBorder="1" applyAlignment="1">
      <alignment horizontal="right" wrapText="1"/>
    </xf>
    <xf numFmtId="0" fontId="33" fillId="0" borderId="13" xfId="5" applyFont="1" applyFill="1" applyBorder="1" applyAlignment="1">
      <alignment horizontal="center"/>
    </xf>
    <xf numFmtId="0" fontId="33" fillId="0" borderId="45" xfId="5" applyFont="1" applyFill="1" applyBorder="1" applyAlignment="1">
      <alignment horizontal="center"/>
    </xf>
    <xf numFmtId="0" fontId="33" fillId="0" borderId="55" xfId="5" applyFont="1" applyFill="1" applyBorder="1" applyAlignment="1">
      <alignment horizontal="center"/>
    </xf>
    <xf numFmtId="0" fontId="33" fillId="0" borderId="48" xfId="5" applyFont="1" applyFill="1" applyBorder="1" applyAlignment="1">
      <alignment horizontal="center"/>
    </xf>
    <xf numFmtId="0" fontId="33" fillId="0" borderId="58" xfId="5" applyFont="1" applyFill="1" applyBorder="1" applyAlignment="1">
      <alignment horizontal="center"/>
    </xf>
    <xf numFmtId="1" fontId="33" fillId="0" borderId="0" xfId="5" applyNumberFormat="1" applyFont="1" applyFill="1"/>
    <xf numFmtId="0" fontId="32" fillId="0" borderId="0" xfId="5" applyFont="1" applyFill="1" applyBorder="1"/>
    <xf numFmtId="1" fontId="33" fillId="0" borderId="45" xfId="0" applyNumberFormat="1" applyFont="1" applyFill="1" applyBorder="1" applyAlignment="1">
      <alignment horizontal="center"/>
    </xf>
    <xf numFmtId="1" fontId="33" fillId="0" borderId="48" xfId="0" applyNumberFormat="1" applyFont="1" applyFill="1" applyBorder="1" applyAlignment="1">
      <alignment horizontal="center"/>
    </xf>
    <xf numFmtId="1" fontId="33" fillId="0" borderId="55" xfId="0" applyNumberFormat="1" applyFont="1" applyFill="1" applyBorder="1" applyAlignment="1">
      <alignment horizontal="center"/>
    </xf>
    <xf numFmtId="1" fontId="33" fillId="0" borderId="56" xfId="0" applyNumberFormat="1" applyFont="1" applyFill="1" applyBorder="1" applyAlignment="1">
      <alignment horizontal="center"/>
    </xf>
    <xf numFmtId="0" fontId="32" fillId="0" borderId="9" xfId="0" applyFont="1" applyFill="1" applyBorder="1" applyAlignment="1">
      <alignment horizontal="right" indent="1"/>
    </xf>
    <xf numFmtId="0" fontId="32" fillId="0" borderId="8" xfId="0" applyFont="1" applyFill="1" applyBorder="1" applyAlignment="1">
      <alignment horizontal="right" vertical="center" indent="1"/>
    </xf>
    <xf numFmtId="0" fontId="47" fillId="0" borderId="8" xfId="0" applyFont="1" applyFill="1" applyBorder="1" applyAlignment="1">
      <alignment horizontal="right" vertical="center" indent="1"/>
    </xf>
    <xf numFmtId="0" fontId="32" fillId="0" borderId="0" xfId="6" applyFont="1" applyFill="1" applyAlignment="1">
      <alignment horizontal="center"/>
    </xf>
    <xf numFmtId="0" fontId="33" fillId="0" borderId="0" xfId="6" applyFont="1" applyFill="1"/>
    <xf numFmtId="0" fontId="33" fillId="0" borderId="0" xfId="6" applyFont="1" applyFill="1" applyAlignment="1">
      <alignment horizontal="center"/>
    </xf>
    <xf numFmtId="1" fontId="32" fillId="0" borderId="0" xfId="6" applyNumberFormat="1" applyFont="1" applyFill="1"/>
    <xf numFmtId="177" fontId="32" fillId="0" borderId="45" xfId="1" applyNumberFormat="1" applyFont="1" applyFill="1" applyBorder="1" applyAlignment="1">
      <alignment horizontal="right" vertical="top"/>
    </xf>
    <xf numFmtId="177" fontId="32" fillId="0" borderId="0" xfId="1" applyNumberFormat="1" applyFont="1" applyFill="1" applyBorder="1" applyAlignment="1">
      <alignment horizontal="right" indent="1"/>
    </xf>
    <xf numFmtId="177" fontId="33" fillId="0" borderId="0" xfId="1" applyNumberFormat="1" applyFont="1" applyFill="1" applyBorder="1" applyAlignment="1">
      <alignment horizontal="right" indent="1"/>
    </xf>
    <xf numFmtId="177" fontId="33" fillId="0" borderId="45" xfId="1" applyNumberFormat="1" applyFont="1" applyFill="1" applyBorder="1" applyAlignment="1">
      <alignment horizontal="center"/>
    </xf>
    <xf numFmtId="177" fontId="32" fillId="0" borderId="10" xfId="1" applyNumberFormat="1" applyFont="1" applyFill="1" applyBorder="1" applyAlignment="1">
      <alignment horizontal="right" indent="1"/>
    </xf>
    <xf numFmtId="177" fontId="36" fillId="0" borderId="0" xfId="1" applyNumberFormat="1" applyFont="1" applyFill="1" applyBorder="1" applyAlignment="1">
      <alignment horizontal="right" indent="1"/>
    </xf>
    <xf numFmtId="177" fontId="39" fillId="0" borderId="0" xfId="1" applyNumberFormat="1" applyFont="1" applyFill="1" applyBorder="1" applyAlignment="1">
      <alignment horizontal="right" indent="1"/>
    </xf>
    <xf numFmtId="177" fontId="33" fillId="0" borderId="37" xfId="1" applyNumberFormat="1" applyFont="1" applyFill="1" applyBorder="1" applyAlignment="1">
      <alignment horizontal="right"/>
    </xf>
    <xf numFmtId="0" fontId="41" fillId="0" borderId="0" xfId="12" applyFont="1" applyFill="1" applyAlignment="1"/>
    <xf numFmtId="0" fontId="44" fillId="0" borderId="0" xfId="0" applyFont="1" applyFill="1"/>
    <xf numFmtId="0" fontId="44" fillId="0" borderId="0" xfId="5" applyFont="1" applyFill="1"/>
    <xf numFmtId="0" fontId="41" fillId="0" borderId="0" xfId="5" applyFont="1" applyFill="1" applyAlignment="1"/>
    <xf numFmtId="1" fontId="39" fillId="0" borderId="0" xfId="0" applyNumberFormat="1" applyFont="1" applyFill="1"/>
    <xf numFmtId="0" fontId="39" fillId="0" borderId="0" xfId="5" applyFont="1" applyFill="1"/>
    <xf numFmtId="0" fontId="36" fillId="0" borderId="0" xfId="5" applyFont="1" applyFill="1" applyAlignment="1">
      <alignment horizontal="right"/>
    </xf>
    <xf numFmtId="0" fontId="36" fillId="0" borderId="0" xfId="5" applyFont="1" applyFill="1"/>
    <xf numFmtId="1" fontId="36" fillId="0" borderId="0" xfId="0" applyNumberFormat="1" applyFont="1" applyFill="1" applyAlignment="1">
      <alignment horizontal="right"/>
    </xf>
    <xf numFmtId="0" fontId="36" fillId="0" borderId="0" xfId="6" applyFont="1" applyFill="1" applyAlignment="1">
      <alignment horizontal="right"/>
    </xf>
    <xf numFmtId="0" fontId="39" fillId="0" borderId="0" xfId="6" applyFont="1" applyFill="1"/>
    <xf numFmtId="0" fontId="36" fillId="0" borderId="0" xfId="6" applyFont="1" applyFill="1"/>
    <xf numFmtId="0" fontId="39" fillId="0" borderId="0" xfId="12" applyFont="1" applyFill="1" applyAlignment="1">
      <alignment horizontal="left" readingOrder="1"/>
    </xf>
    <xf numFmtId="1" fontId="36" fillId="0" borderId="0" xfId="6" applyNumberFormat="1" applyFont="1" applyFill="1"/>
    <xf numFmtId="0" fontId="33" fillId="0" borderId="5" xfId="0" applyFont="1" applyFill="1" applyBorder="1" applyAlignment="1">
      <alignment horizontal="right" indent="1"/>
    </xf>
    <xf numFmtId="0" fontId="39" fillId="0" borderId="0" xfId="26" applyFont="1" applyFill="1" applyBorder="1"/>
    <xf numFmtId="0" fontId="32" fillId="0" borderId="0" xfId="8" applyFont="1" applyFill="1"/>
    <xf numFmtId="0" fontId="32" fillId="0" borderId="75" xfId="8" applyFont="1" applyFill="1" applyBorder="1" applyAlignment="1">
      <alignment horizontal="right" indent="1"/>
    </xf>
    <xf numFmtId="0" fontId="32" fillId="0" borderId="45" xfId="8" applyFont="1" applyFill="1" applyBorder="1"/>
    <xf numFmtId="0" fontId="32" fillId="0" borderId="48" xfId="8" applyFont="1" applyFill="1" applyBorder="1"/>
    <xf numFmtId="0" fontId="32" fillId="0" borderId="55" xfId="8" applyFont="1" applyFill="1" applyBorder="1"/>
    <xf numFmtId="0" fontId="32" fillId="0" borderId="56" xfId="8" applyFont="1" applyFill="1" applyBorder="1"/>
    <xf numFmtId="0" fontId="32" fillId="0" borderId="15" xfId="8" applyFont="1" applyFill="1" applyBorder="1" applyAlignment="1">
      <alignment horizontal="left" indent="1"/>
    </xf>
    <xf numFmtId="0" fontId="32" fillId="0" borderId="15" xfId="12" applyFont="1" applyFill="1" applyBorder="1" applyAlignment="1">
      <alignment horizontal="left" vertical="center" indent="1"/>
    </xf>
    <xf numFmtId="0" fontId="39" fillId="0" borderId="0" xfId="8" applyFont="1" applyFill="1"/>
    <xf numFmtId="0" fontId="36" fillId="0" borderId="0" xfId="8" applyFont="1" applyFill="1" applyAlignment="1">
      <alignment horizontal="right" readingOrder="2"/>
    </xf>
    <xf numFmtId="0" fontId="36" fillId="0" borderId="0" xfId="8" applyFont="1" applyFill="1"/>
    <xf numFmtId="0" fontId="32" fillId="2" borderId="0" xfId="6" applyFont="1" applyFill="1" applyBorder="1" applyAlignment="1">
      <alignment vertical="center"/>
    </xf>
    <xf numFmtId="1" fontId="33" fillId="0" borderId="56" xfId="6" applyNumberFormat="1" applyFont="1" applyFill="1" applyBorder="1" applyAlignment="1">
      <alignment horizontal="right"/>
    </xf>
    <xf numFmtId="0" fontId="33" fillId="0" borderId="15" xfId="6" applyFont="1" applyFill="1" applyBorder="1" applyAlignment="1">
      <alignment horizontal="left" indent="1"/>
    </xf>
    <xf numFmtId="177" fontId="32" fillId="0" borderId="0" xfId="1" applyNumberFormat="1" applyFont="1" applyFill="1" applyBorder="1" applyAlignment="1">
      <alignment horizontal="right" vertical="top"/>
    </xf>
    <xf numFmtId="1" fontId="33" fillId="0" borderId="15" xfId="6" applyNumberFormat="1" applyFont="1" applyFill="1" applyBorder="1" applyAlignment="1">
      <alignment horizontal="right"/>
    </xf>
    <xf numFmtId="1" fontId="33" fillId="0" borderId="35" xfId="6" applyNumberFormat="1" applyFont="1" applyFill="1" applyBorder="1" applyAlignment="1">
      <alignment horizontal="right"/>
    </xf>
    <xf numFmtId="1" fontId="33" fillId="0" borderId="34" xfId="6" applyNumberFormat="1" applyFont="1" applyFill="1" applyBorder="1" applyAlignment="1">
      <alignment horizontal="right"/>
    </xf>
    <xf numFmtId="0" fontId="32" fillId="0" borderId="0" xfId="21" applyFont="1" applyFill="1"/>
    <xf numFmtId="1" fontId="32" fillId="0" borderId="0" xfId="21" applyNumberFormat="1" applyFont="1" applyFill="1"/>
    <xf numFmtId="0" fontId="32" fillId="0" borderId="36" xfId="21" applyFont="1" applyFill="1" applyBorder="1" applyAlignment="1">
      <alignment horizontal="right" indent="1"/>
    </xf>
    <xf numFmtId="0" fontId="32" fillId="0" borderId="78" xfId="21" applyFont="1" applyFill="1" applyBorder="1" applyAlignment="1">
      <alignment horizontal="right" indent="1"/>
    </xf>
    <xf numFmtId="0" fontId="32" fillId="0" borderId="49" xfId="21" applyFont="1" applyFill="1" applyBorder="1" applyAlignment="1">
      <alignment horizontal="right" indent="1"/>
    </xf>
    <xf numFmtId="0" fontId="32" fillId="0" borderId="57" xfId="21" applyFont="1" applyFill="1" applyBorder="1" applyAlignment="1">
      <alignment horizontal="right" indent="1"/>
    </xf>
    <xf numFmtId="0" fontId="32" fillId="0" borderId="42" xfId="21" applyFont="1" applyFill="1" applyBorder="1" applyAlignment="1">
      <alignment horizontal="right" indent="1"/>
    </xf>
    <xf numFmtId="0" fontId="32" fillId="0" borderId="74" xfId="21" applyFont="1" applyFill="1" applyBorder="1" applyAlignment="1">
      <alignment horizontal="left"/>
    </xf>
    <xf numFmtId="0" fontId="17" fillId="0" borderId="0" xfId="21" applyFont="1" applyFill="1" applyAlignment="1">
      <alignment vertical="center"/>
    </xf>
    <xf numFmtId="0" fontId="17" fillId="0" borderId="0" xfId="21" applyFont="1" applyFill="1" applyAlignment="1">
      <alignment horizontal="center" vertical="center"/>
    </xf>
    <xf numFmtId="0" fontId="33" fillId="0" borderId="0" xfId="21" applyFont="1" applyFill="1" applyAlignment="1">
      <alignment vertical="center"/>
    </xf>
    <xf numFmtId="0" fontId="32" fillId="0" borderId="0" xfId="21" applyFont="1" applyFill="1" applyAlignment="1">
      <alignment horizontal="center" vertical="center"/>
    </xf>
    <xf numFmtId="177" fontId="33" fillId="0" borderId="8" xfId="1" applyNumberFormat="1" applyFont="1" applyFill="1" applyBorder="1" applyAlignment="1">
      <alignment horizontal="right" indent="1"/>
    </xf>
    <xf numFmtId="0" fontId="39" fillId="0" borderId="0" xfId="21" applyFont="1" applyFill="1"/>
    <xf numFmtId="0" fontId="36" fillId="0" borderId="0" xfId="21" applyFont="1" applyFill="1" applyAlignment="1">
      <alignment horizontal="right"/>
    </xf>
    <xf numFmtId="1" fontId="39" fillId="0" borderId="0" xfId="21" applyNumberFormat="1" applyFont="1" applyFill="1"/>
    <xf numFmtId="0" fontId="36" fillId="0" borderId="0" xfId="21" applyFont="1" applyFill="1"/>
    <xf numFmtId="177" fontId="32" fillId="0" borderId="0" xfId="1" applyNumberFormat="1" applyFont="1" applyFill="1"/>
    <xf numFmtId="49" fontId="33" fillId="0" borderId="15" xfId="1" applyNumberFormat="1" applyFont="1" applyFill="1" applyBorder="1" applyAlignment="1">
      <alignment horizontal="left" indent="1"/>
    </xf>
    <xf numFmtId="49" fontId="14" fillId="0" borderId="0" xfId="12" applyNumberFormat="1" applyFont="1" applyFill="1"/>
    <xf numFmtId="0" fontId="17" fillId="2" borderId="45" xfId="12" applyFont="1" applyFill="1" applyBorder="1" applyAlignment="1">
      <alignment horizontal="center" vertical="center"/>
    </xf>
    <xf numFmtId="0" fontId="39" fillId="0" borderId="0" xfId="12" applyFont="1" applyFill="1" applyBorder="1" applyAlignment="1">
      <alignment horizontal="right" readingOrder="2"/>
    </xf>
    <xf numFmtId="168" fontId="39" fillId="0" borderId="0" xfId="12" applyNumberFormat="1" applyFont="1" applyFill="1" applyBorder="1" applyAlignment="1">
      <alignment horizontal="right" indent="2"/>
    </xf>
    <xf numFmtId="0" fontId="41" fillId="0" borderId="0" xfId="0" applyFont="1" applyFill="1"/>
    <xf numFmtId="0" fontId="39" fillId="0" borderId="0" xfId="0" applyNumberFormat="1" applyFont="1" applyFill="1"/>
    <xf numFmtId="0" fontId="33" fillId="0" borderId="0" xfId="13" applyFont="1" applyFill="1"/>
    <xf numFmtId="2" fontId="32" fillId="2" borderId="3" xfId="11" applyNumberFormat="1" applyFont="1" applyFill="1" applyBorder="1" applyAlignment="1">
      <alignment horizontal="center" vertical="center"/>
    </xf>
    <xf numFmtId="0" fontId="33" fillId="0" borderId="0" xfId="13" applyFont="1" applyFill="1" applyAlignment="1">
      <alignment horizontal="center"/>
    </xf>
    <xf numFmtId="0" fontId="33" fillId="0" borderId="24" xfId="13" applyFont="1" applyFill="1" applyBorder="1" applyAlignment="1">
      <alignment horizontal="center"/>
    </xf>
    <xf numFmtId="0" fontId="33" fillId="0" borderId="43" xfId="13" applyFont="1" applyFill="1" applyBorder="1" applyAlignment="1">
      <alignment horizontal="center"/>
    </xf>
    <xf numFmtId="0" fontId="33" fillId="0" borderId="17" xfId="13" applyFont="1" applyFill="1" applyBorder="1" applyAlignment="1">
      <alignment horizontal="center"/>
    </xf>
    <xf numFmtId="0" fontId="11" fillId="2" borderId="45" xfId="13" applyFont="1" applyFill="1" applyBorder="1" applyAlignment="1">
      <alignment horizontal="center" vertical="center"/>
    </xf>
    <xf numFmtId="2" fontId="11" fillId="2" borderId="45" xfId="11" applyNumberFormat="1" applyFont="1" applyFill="1" applyBorder="1" applyAlignment="1">
      <alignment horizontal="center" vertical="center"/>
    </xf>
    <xf numFmtId="0" fontId="41" fillId="0" borderId="0" xfId="13" applyFont="1" applyFill="1" applyAlignment="1">
      <alignment horizontal="center"/>
    </xf>
    <xf numFmtId="0" fontId="36" fillId="0" borderId="0" xfId="12" applyFont="1" applyFill="1"/>
    <xf numFmtId="0" fontId="39" fillId="0" borderId="0" xfId="13" applyFont="1" applyFill="1" applyAlignment="1">
      <alignment horizontal="right" readingOrder="2"/>
    </xf>
    <xf numFmtId="168" fontId="39" fillId="0" borderId="0" xfId="13" applyNumberFormat="1" applyFont="1" applyFill="1" applyBorder="1" applyAlignment="1">
      <alignment horizontal="right" indent="2"/>
    </xf>
    <xf numFmtId="0" fontId="39" fillId="0" borderId="0" xfId="13" applyFont="1" applyFill="1"/>
    <xf numFmtId="0" fontId="50" fillId="2" borderId="22" xfId="0" applyFont="1" applyFill="1" applyBorder="1"/>
    <xf numFmtId="0" fontId="50" fillId="2" borderId="22" xfId="0" applyFont="1" applyFill="1" applyBorder="1" applyAlignment="1">
      <alignment horizontal="center"/>
    </xf>
    <xf numFmtId="0" fontId="50" fillId="2" borderId="23" xfId="0" applyFont="1" applyFill="1" applyBorder="1" applyAlignment="1">
      <alignment horizontal="center"/>
    </xf>
    <xf numFmtId="0" fontId="50" fillId="2" borderId="43" xfId="0" applyFont="1" applyFill="1" applyBorder="1" applyAlignment="1">
      <alignment horizontal="center"/>
    </xf>
    <xf numFmtId="0" fontId="50" fillId="2" borderId="45" xfId="0" applyFont="1" applyFill="1" applyBorder="1" applyAlignment="1">
      <alignment horizontal="center"/>
    </xf>
    <xf numFmtId="0" fontId="50" fillId="2" borderId="3" xfId="0" applyFont="1" applyFill="1" applyBorder="1" applyAlignment="1">
      <alignment horizontal="center"/>
    </xf>
    <xf numFmtId="0" fontId="47" fillId="0" borderId="9" xfId="11" applyFont="1" applyFill="1" applyBorder="1" applyAlignment="1">
      <alignment horizontal="right" indent="1"/>
    </xf>
    <xf numFmtId="2" fontId="33" fillId="0" borderId="36" xfId="11" applyNumberFormat="1" applyFont="1" applyFill="1" applyBorder="1" applyAlignment="1">
      <alignment horizontal="right" indent="3"/>
    </xf>
    <xf numFmtId="0" fontId="47" fillId="0" borderId="20" xfId="11" applyFont="1" applyFill="1" applyBorder="1" applyAlignment="1">
      <alignment horizontal="left" indent="1"/>
    </xf>
    <xf numFmtId="0" fontId="32" fillId="0" borderId="0" xfId="4" applyFont="1" applyFill="1" applyAlignment="1">
      <alignment vertical="center"/>
    </xf>
    <xf numFmtId="0" fontId="33" fillId="0" borderId="0" xfId="4" applyFont="1" applyFill="1" applyAlignment="1">
      <alignment vertical="center"/>
    </xf>
    <xf numFmtId="0" fontId="33" fillId="0" borderId="0" xfId="4" applyFont="1" applyFill="1"/>
    <xf numFmtId="0" fontId="33" fillId="0" borderId="9" xfId="4" applyFont="1" applyFill="1" applyBorder="1" applyAlignment="1">
      <alignment horizontal="right" indent="1"/>
    </xf>
    <xf numFmtId="0" fontId="33" fillId="0" borderId="50" xfId="4" applyFont="1" applyFill="1" applyBorder="1" applyAlignment="1">
      <alignment horizontal="right"/>
    </xf>
    <xf numFmtId="0" fontId="33" fillId="0" borderId="78" xfId="4" applyFont="1" applyFill="1" applyBorder="1" applyAlignment="1">
      <alignment horizontal="right"/>
    </xf>
    <xf numFmtId="0" fontId="33" fillId="0" borderId="49" xfId="4" applyFont="1" applyFill="1" applyBorder="1" applyAlignment="1">
      <alignment horizontal="right"/>
    </xf>
    <xf numFmtId="0" fontId="33" fillId="0" borderId="57" xfId="4" applyFont="1" applyFill="1" applyBorder="1" applyAlignment="1">
      <alignment horizontal="right"/>
    </xf>
    <xf numFmtId="0" fontId="33" fillId="0" borderId="74" xfId="4" applyFont="1" applyFill="1" applyBorder="1" applyAlignment="1">
      <alignment horizontal="left" indent="1"/>
    </xf>
    <xf numFmtId="177" fontId="32" fillId="0" borderId="0" xfId="1" applyNumberFormat="1" applyFont="1" applyFill="1" applyAlignment="1">
      <alignment vertical="center"/>
    </xf>
    <xf numFmtId="0" fontId="39" fillId="0" borderId="0" xfId="4" applyFont="1" applyFill="1"/>
    <xf numFmtId="0" fontId="39" fillId="0" borderId="0" xfId="4" applyFont="1" applyFill="1" applyBorder="1"/>
    <xf numFmtId="0" fontId="44" fillId="0" borderId="0" xfId="4" applyFont="1" applyFill="1"/>
    <xf numFmtId="0" fontId="36" fillId="0" borderId="0" xfId="4" applyFont="1" applyFill="1" applyAlignment="1">
      <alignment horizontal="right"/>
    </xf>
    <xf numFmtId="0" fontId="36" fillId="0" borderId="0" xfId="4" applyFont="1" applyFill="1"/>
    <xf numFmtId="0" fontId="17" fillId="0" borderId="0" xfId="4" applyFont="1" applyFill="1" applyAlignment="1">
      <alignment vertical="center"/>
    </xf>
    <xf numFmtId="0" fontId="17" fillId="2" borderId="55" xfId="4" applyFont="1" applyFill="1" applyBorder="1" applyAlignment="1">
      <alignment horizontal="center" vertical="center"/>
    </xf>
    <xf numFmtId="0" fontId="17" fillId="2" borderId="48" xfId="4" applyFont="1" applyFill="1" applyBorder="1" applyAlignment="1">
      <alignment horizontal="center" vertical="center"/>
    </xf>
    <xf numFmtId="0" fontId="17" fillId="2" borderId="47" xfId="4" applyFont="1" applyFill="1" applyBorder="1" applyAlignment="1">
      <alignment horizontal="center" vertical="center"/>
    </xf>
    <xf numFmtId="0" fontId="17" fillId="2" borderId="54" xfId="4" applyFont="1" applyFill="1" applyBorder="1" applyAlignment="1">
      <alignment horizontal="center" vertical="center"/>
    </xf>
    <xf numFmtId="0" fontId="17" fillId="2" borderId="92" xfId="4" applyFont="1" applyFill="1" applyBorder="1" applyAlignment="1">
      <alignment horizontal="center" vertical="center"/>
    </xf>
    <xf numFmtId="49" fontId="32" fillId="0" borderId="15" xfId="1" applyNumberFormat="1" applyFont="1" applyFill="1" applyBorder="1" applyAlignment="1">
      <alignment horizontal="left" vertical="center" indent="1"/>
    </xf>
    <xf numFmtId="0" fontId="32" fillId="0" borderId="45" xfId="0" applyFont="1" applyFill="1" applyBorder="1" applyAlignment="1">
      <alignment horizontal="right" indent="2"/>
    </xf>
    <xf numFmtId="0" fontId="32" fillId="0" borderId="46" xfId="0" applyFont="1" applyFill="1" applyBorder="1" applyAlignment="1">
      <alignment horizontal="right" indent="2"/>
    </xf>
    <xf numFmtId="0" fontId="39" fillId="0" borderId="0" xfId="0" applyFont="1" applyFill="1" applyBorder="1" applyAlignment="1">
      <alignment horizontal="right" readingOrder="2"/>
    </xf>
    <xf numFmtId="0" fontId="33" fillId="0" borderId="45" xfId="0" applyFont="1" applyFill="1" applyBorder="1" applyAlignment="1">
      <alignment horizontal="right" indent="1"/>
    </xf>
    <xf numFmtId="0" fontId="33" fillId="0" borderId="32" xfId="0" applyFont="1" applyFill="1" applyBorder="1" applyAlignment="1">
      <alignment horizontal="center" vertical="center"/>
    </xf>
    <xf numFmtId="0" fontId="33" fillId="0" borderId="20" xfId="0" applyFont="1" applyFill="1" applyBorder="1" applyAlignment="1">
      <alignment horizontal="left" indent="1"/>
    </xf>
    <xf numFmtId="0" fontId="50" fillId="2" borderId="22" xfId="4" applyFont="1" applyFill="1" applyBorder="1" applyAlignment="1">
      <alignment horizontal="center" vertical="center" wrapText="1"/>
    </xf>
    <xf numFmtId="49" fontId="50" fillId="2" borderId="22" xfId="4" applyNumberFormat="1" applyFont="1" applyFill="1" applyBorder="1" applyAlignment="1">
      <alignment horizontal="center" vertical="center"/>
    </xf>
    <xf numFmtId="0" fontId="32" fillId="0" borderId="16" xfId="0" applyNumberFormat="1" applyFont="1" applyFill="1" applyBorder="1" applyAlignment="1"/>
    <xf numFmtId="0" fontId="32" fillId="0" borderId="87" xfId="0" applyNumberFormat="1" applyFont="1" applyFill="1" applyBorder="1" applyAlignment="1"/>
    <xf numFmtId="0" fontId="33" fillId="0" borderId="25" xfId="0" applyFont="1" applyFill="1" applyBorder="1"/>
    <xf numFmtId="1" fontId="33" fillId="0" borderId="45" xfId="0" applyNumberFormat="1" applyFont="1" applyFill="1" applyBorder="1" applyAlignment="1">
      <alignment vertical="center"/>
    </xf>
    <xf numFmtId="1" fontId="33" fillId="0" borderId="13" xfId="0" applyNumberFormat="1" applyFont="1" applyFill="1" applyBorder="1" applyAlignment="1">
      <alignment vertical="center"/>
    </xf>
    <xf numFmtId="0" fontId="33" fillId="0" borderId="4" xfId="0" applyFont="1" applyFill="1" applyBorder="1"/>
    <xf numFmtId="0" fontId="33" fillId="0" borderId="4" xfId="0" applyFont="1" applyFill="1" applyBorder="1" applyAlignment="1">
      <alignment horizontal="left" indent="1"/>
    </xf>
    <xf numFmtId="0" fontId="33" fillId="0" borderId="5" xfId="0" applyFont="1" applyFill="1" applyBorder="1"/>
    <xf numFmtId="0" fontId="33" fillId="0" borderId="14" xfId="0" applyFont="1" applyFill="1" applyBorder="1"/>
    <xf numFmtId="0" fontId="33" fillId="0" borderId="12" xfId="0" applyFont="1" applyFill="1" applyBorder="1"/>
    <xf numFmtId="177" fontId="33" fillId="0" borderId="45" xfId="1" applyNumberFormat="1" applyFont="1" applyFill="1" applyBorder="1" applyAlignment="1">
      <alignment vertical="center"/>
    </xf>
    <xf numFmtId="49" fontId="32" fillId="0" borderId="5" xfId="0" applyNumberFormat="1" applyFont="1" applyFill="1" applyBorder="1" applyAlignment="1">
      <alignment horizontal="right" vertical="center" indent="1"/>
    </xf>
    <xf numFmtId="0" fontId="32" fillId="0" borderId="9" xfId="0" applyFont="1" applyFill="1" applyBorder="1" applyAlignment="1">
      <alignment vertical="center"/>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49" fontId="11" fillId="2" borderId="22"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readingOrder="2"/>
    </xf>
    <xf numFmtId="177" fontId="33" fillId="0" borderId="46" xfId="1" quotePrefix="1" applyNumberFormat="1" applyFont="1" applyFill="1" applyBorder="1" applyAlignment="1">
      <alignment horizontal="right" indent="1"/>
    </xf>
    <xf numFmtId="177" fontId="32" fillId="0" borderId="8" xfId="1" applyNumberFormat="1" applyFont="1" applyFill="1" applyBorder="1" applyAlignment="1">
      <alignment horizontal="right" vertical="center" indent="1"/>
    </xf>
    <xf numFmtId="177" fontId="32" fillId="0" borderId="45" xfId="1" quotePrefix="1" applyNumberFormat="1" applyFont="1" applyFill="1" applyBorder="1" applyAlignment="1">
      <alignment horizontal="right" vertical="center"/>
    </xf>
    <xf numFmtId="177" fontId="32" fillId="0" borderId="46" xfId="1" quotePrefix="1" applyNumberFormat="1" applyFont="1" applyFill="1" applyBorder="1" applyAlignment="1">
      <alignment horizontal="right" vertical="center"/>
    </xf>
    <xf numFmtId="177" fontId="33" fillId="0" borderId="45" xfId="1" quotePrefix="1" applyNumberFormat="1" applyFont="1" applyFill="1" applyBorder="1" applyAlignment="1">
      <alignment horizontal="right" vertical="center"/>
    </xf>
    <xf numFmtId="177" fontId="33" fillId="0" borderId="46" xfId="1" quotePrefix="1" applyNumberFormat="1" applyFont="1" applyFill="1" applyBorder="1" applyAlignment="1">
      <alignment horizontal="right" vertical="center"/>
    </xf>
    <xf numFmtId="177" fontId="33" fillId="0" borderId="0" xfId="1" applyNumberFormat="1" applyFont="1" applyFill="1" applyAlignment="1">
      <alignment vertical="center"/>
    </xf>
    <xf numFmtId="177" fontId="33" fillId="0" borderId="45" xfId="1" quotePrefix="1" applyNumberFormat="1" applyFont="1" applyFill="1" applyBorder="1" applyAlignment="1">
      <alignment vertical="center"/>
    </xf>
    <xf numFmtId="177" fontId="33" fillId="0" borderId="46" xfId="1" quotePrefix="1" applyNumberFormat="1" applyFont="1" applyFill="1" applyBorder="1" applyAlignment="1">
      <alignment vertical="center"/>
    </xf>
    <xf numFmtId="49" fontId="32" fillId="0" borderId="8" xfId="1" applyNumberFormat="1" applyFont="1" applyFill="1" applyBorder="1" applyAlignment="1">
      <alignment horizontal="right" vertical="center" indent="1"/>
    </xf>
    <xf numFmtId="49" fontId="33" fillId="0" borderId="8" xfId="1" applyNumberFormat="1" applyFont="1" applyFill="1" applyBorder="1" applyAlignment="1">
      <alignment horizontal="right" vertical="center" indent="1" readingOrder="2"/>
    </xf>
    <xf numFmtId="49" fontId="33" fillId="0" borderId="8" xfId="1" applyNumberFormat="1" applyFont="1" applyFill="1" applyBorder="1" applyAlignment="1">
      <alignment horizontal="right" vertical="center" indent="1"/>
    </xf>
    <xf numFmtId="49" fontId="32" fillId="0" borderId="8" xfId="1" applyNumberFormat="1" applyFont="1" applyFill="1" applyBorder="1" applyAlignment="1">
      <alignment horizontal="right" vertical="center" indent="1" readingOrder="2"/>
    </xf>
    <xf numFmtId="49" fontId="33" fillId="0" borderId="9" xfId="1" applyNumberFormat="1" applyFont="1" applyFill="1" applyBorder="1"/>
    <xf numFmtId="49" fontId="18" fillId="0" borderId="0" xfId="0" applyNumberFormat="1" applyFont="1" applyFill="1"/>
    <xf numFmtId="49" fontId="14" fillId="0" borderId="0" xfId="0" applyNumberFormat="1" applyFont="1" applyFill="1"/>
    <xf numFmtId="49" fontId="33" fillId="0" borderId="15" xfId="1" applyNumberFormat="1" applyFont="1" applyFill="1" applyBorder="1" applyAlignment="1">
      <alignment horizontal="left" vertical="center" indent="1"/>
    </xf>
    <xf numFmtId="49" fontId="33" fillId="0" borderId="20" xfId="1" applyNumberFormat="1" applyFont="1" applyFill="1" applyBorder="1"/>
    <xf numFmtId="49" fontId="39" fillId="0" borderId="0" xfId="12" applyNumberFormat="1" applyFont="1" applyFill="1"/>
    <xf numFmtId="0" fontId="36" fillId="0" borderId="0" xfId="0" quotePrefix="1" applyFont="1" applyFill="1" applyAlignment="1">
      <alignment horizontal="right"/>
    </xf>
    <xf numFmtId="0" fontId="47" fillId="0" borderId="15" xfId="0" applyFont="1" applyFill="1" applyBorder="1" applyAlignment="1">
      <alignment horizontal="left" wrapText="1" indent="1"/>
    </xf>
    <xf numFmtId="0" fontId="32" fillId="0" borderId="15" xfId="0" applyFont="1" applyFill="1" applyBorder="1" applyAlignment="1">
      <alignment horizontal="left" vertical="center" indent="1"/>
    </xf>
    <xf numFmtId="0" fontId="33" fillId="0" borderId="8" xfId="0" applyFont="1" applyFill="1" applyBorder="1" applyAlignment="1">
      <alignment horizontal="right" vertical="center" indent="1"/>
    </xf>
    <xf numFmtId="0" fontId="33" fillId="0" borderId="15" xfId="0" applyFont="1" applyFill="1" applyBorder="1" applyAlignment="1">
      <alignment horizontal="left" vertical="center" indent="1"/>
    </xf>
    <xf numFmtId="0" fontId="47" fillId="0" borderId="15" xfId="0" applyFont="1" applyFill="1" applyBorder="1" applyAlignment="1">
      <alignment horizontal="left" vertical="center" wrapText="1" indent="1"/>
    </xf>
    <xf numFmtId="0" fontId="47" fillId="0" borderId="23" xfId="0" applyFont="1" applyFill="1" applyBorder="1" applyAlignment="1">
      <alignment horizontal="left" vertical="center" wrapText="1" indent="1"/>
    </xf>
    <xf numFmtId="0" fontId="47" fillId="0" borderId="15" xfId="12" applyFont="1" applyFill="1" applyBorder="1" applyAlignment="1">
      <alignment horizontal="left" vertical="center" indent="1"/>
    </xf>
    <xf numFmtId="0" fontId="33" fillId="0" borderId="20" xfId="0" applyFont="1" applyFill="1" applyBorder="1"/>
    <xf numFmtId="177" fontId="33" fillId="0" borderId="29" xfId="1" applyNumberFormat="1" applyFont="1" applyFill="1" applyBorder="1" applyAlignment="1">
      <alignment horizontal="right" vertical="center"/>
    </xf>
    <xf numFmtId="49" fontId="47" fillId="0" borderId="8" xfId="1" applyNumberFormat="1" applyFont="1" applyFill="1" applyBorder="1" applyAlignment="1">
      <alignment horizontal="right" wrapText="1" indent="1"/>
    </xf>
    <xf numFmtId="49" fontId="47" fillId="0" borderId="8" xfId="1" applyNumberFormat="1" applyFont="1" applyFill="1" applyBorder="1" applyAlignment="1">
      <alignment horizontal="right" vertical="center" wrapText="1" indent="1"/>
    </xf>
    <xf numFmtId="49" fontId="47" fillId="0" borderId="21" xfId="1" applyNumberFormat="1" applyFont="1" applyFill="1" applyBorder="1" applyAlignment="1">
      <alignment horizontal="right" vertical="center" wrapText="1" indent="1"/>
    </xf>
    <xf numFmtId="0" fontId="33" fillId="0" borderId="8" xfId="0" applyFont="1" applyFill="1" applyBorder="1" applyAlignment="1">
      <alignment horizontal="right" vertical="center" indent="1" readingOrder="2"/>
    </xf>
    <xf numFmtId="49" fontId="32" fillId="0" borderId="8" xfId="1" applyNumberFormat="1" applyFont="1" applyFill="1" applyBorder="1" applyAlignment="1">
      <alignment horizontal="right" vertical="center" wrapText="1" indent="1"/>
    </xf>
    <xf numFmtId="49" fontId="33" fillId="0" borderId="8" xfId="1" applyNumberFormat="1" applyFont="1" applyFill="1" applyBorder="1" applyAlignment="1">
      <alignment horizontal="right" vertical="center" wrapText="1" indent="1"/>
    </xf>
    <xf numFmtId="3" fontId="32" fillId="0" borderId="46" xfId="1" applyNumberFormat="1" applyFont="1" applyFill="1" applyBorder="1" applyAlignment="1">
      <alignment horizontal="right" vertical="center"/>
    </xf>
    <xf numFmtId="0" fontId="32" fillId="0" borderId="45" xfId="0" applyFont="1" applyFill="1" applyBorder="1" applyAlignment="1">
      <alignment vertical="center"/>
    </xf>
    <xf numFmtId="0" fontId="32" fillId="0" borderId="46" xfId="0" applyFont="1" applyFill="1" applyBorder="1" applyAlignment="1">
      <alignment vertical="center"/>
    </xf>
    <xf numFmtId="0" fontId="33" fillId="0" borderId="21" xfId="0" applyFont="1" applyFill="1" applyBorder="1" applyAlignment="1">
      <alignment horizontal="right" vertical="center" indent="1"/>
    </xf>
    <xf numFmtId="0" fontId="33" fillId="0" borderId="29" xfId="0" applyFont="1" applyFill="1" applyBorder="1" applyAlignment="1">
      <alignment vertical="center"/>
    </xf>
    <xf numFmtId="0" fontId="33" fillId="0" borderId="23" xfId="0" applyFont="1" applyFill="1" applyBorder="1" applyAlignment="1">
      <alignment horizontal="left" vertical="center" indent="1"/>
    </xf>
    <xf numFmtId="172" fontId="32" fillId="0" borderId="0" xfId="0" applyNumberFormat="1" applyFont="1" applyFill="1" applyAlignment="1">
      <alignment vertical="center"/>
    </xf>
    <xf numFmtId="0" fontId="32" fillId="0" borderId="9" xfId="0" applyFont="1" applyFill="1" applyBorder="1" applyAlignment="1">
      <alignment horizontal="right" vertical="center" indent="1"/>
    </xf>
    <xf numFmtId="0" fontId="32" fillId="0" borderId="20" xfId="0" applyFont="1" applyFill="1" applyBorder="1" applyAlignment="1">
      <alignment horizontal="left" vertical="center" indent="1"/>
    </xf>
    <xf numFmtId="168" fontId="33" fillId="0" borderId="46" xfId="0" applyNumberFormat="1" applyFont="1" applyFill="1" applyBorder="1" applyAlignment="1">
      <alignment vertical="center"/>
    </xf>
    <xf numFmtId="168" fontId="32" fillId="0" borderId="46" xfId="0" applyNumberFormat="1" applyFont="1" applyFill="1" applyBorder="1" applyAlignment="1">
      <alignment vertical="center"/>
    </xf>
    <xf numFmtId="177" fontId="32" fillId="0" borderId="45" xfId="1" applyNumberFormat="1" applyFont="1" applyFill="1" applyBorder="1" applyAlignment="1">
      <alignment vertical="center"/>
    </xf>
    <xf numFmtId="177" fontId="32" fillId="0" borderId="46" xfId="1" applyNumberFormat="1" applyFont="1" applyFill="1" applyBorder="1" applyAlignment="1">
      <alignment vertical="center"/>
    </xf>
    <xf numFmtId="49" fontId="32" fillId="0" borderId="8" xfId="0" applyNumberFormat="1" applyFont="1" applyFill="1" applyBorder="1" applyAlignment="1">
      <alignment horizontal="right" vertical="center" indent="1"/>
    </xf>
    <xf numFmtId="177" fontId="33" fillId="0" borderId="0" xfId="1" applyNumberFormat="1" applyFont="1" applyFill="1" applyAlignment="1">
      <alignment horizontal="center"/>
    </xf>
    <xf numFmtId="3" fontId="33" fillId="0" borderId="0" xfId="1" applyNumberFormat="1" applyFont="1" applyFill="1"/>
    <xf numFmtId="3" fontId="32" fillId="0" borderId="8" xfId="1" applyNumberFormat="1" applyFont="1" applyFill="1" applyBorder="1" applyAlignment="1">
      <alignment horizontal="center" vertical="center"/>
    </xf>
    <xf numFmtId="3" fontId="33" fillId="0" borderId="45" xfId="1" applyNumberFormat="1" applyFont="1" applyFill="1" applyBorder="1" applyAlignment="1">
      <alignment horizontal="center" vertical="top"/>
    </xf>
    <xf numFmtId="3" fontId="33" fillId="0" borderId="46" xfId="1" applyNumberFormat="1" applyFont="1" applyFill="1" applyBorder="1" applyAlignment="1">
      <alignment horizontal="center" vertical="top"/>
    </xf>
    <xf numFmtId="3" fontId="33" fillId="0" borderId="15" xfId="1" applyNumberFormat="1" applyFont="1" applyFill="1" applyBorder="1" applyAlignment="1">
      <alignment horizontal="center"/>
    </xf>
    <xf numFmtId="3" fontId="32" fillId="0" borderId="45" xfId="1" applyNumberFormat="1" applyFont="1" applyFill="1" applyBorder="1" applyAlignment="1">
      <alignment horizontal="right" vertical="center" readingOrder="1"/>
    </xf>
    <xf numFmtId="3" fontId="32" fillId="0" borderId="46" xfId="1" applyNumberFormat="1" applyFont="1" applyFill="1" applyBorder="1" applyAlignment="1">
      <alignment horizontal="right" vertical="center" readingOrder="1"/>
    </xf>
    <xf numFmtId="3" fontId="33" fillId="0" borderId="0" xfId="1" applyNumberFormat="1" applyFont="1" applyFill="1" applyAlignment="1">
      <alignment horizontal="center"/>
    </xf>
    <xf numFmtId="3" fontId="32" fillId="0" borderId="0" xfId="1" applyNumberFormat="1" applyFont="1" applyFill="1"/>
    <xf numFmtId="3" fontId="33" fillId="0" borderId="45" xfId="1" applyNumberFormat="1" applyFont="1" applyFill="1" applyBorder="1" applyAlignment="1">
      <alignment horizontal="right" vertical="center" readingOrder="1"/>
    </xf>
    <xf numFmtId="3" fontId="33" fillId="0" borderId="46" xfId="1" applyNumberFormat="1" applyFont="1" applyFill="1" applyBorder="1" applyAlignment="1">
      <alignment horizontal="right" vertical="center" readingOrder="1"/>
    </xf>
    <xf numFmtId="3" fontId="33" fillId="0" borderId="9" xfId="1" applyNumberFormat="1" applyFont="1" applyFill="1" applyBorder="1" applyAlignment="1">
      <alignment horizontal="right" wrapText="1" indent="1"/>
    </xf>
    <xf numFmtId="3" fontId="33" fillId="0" borderId="20" xfId="1" applyNumberFormat="1" applyFont="1" applyFill="1" applyBorder="1"/>
    <xf numFmtId="49" fontId="32" fillId="2" borderId="45" xfId="1" applyNumberFormat="1" applyFont="1" applyFill="1" applyBorder="1" applyAlignment="1">
      <alignment horizontal="center" vertical="center" wrapText="1"/>
    </xf>
    <xf numFmtId="49" fontId="33" fillId="0" borderId="15" xfId="1" applyNumberFormat="1" applyFont="1" applyFill="1" applyBorder="1" applyAlignment="1">
      <alignment horizontal="center"/>
    </xf>
    <xf numFmtId="49" fontId="36" fillId="0" borderId="0" xfId="0" applyNumberFormat="1" applyFont="1" applyFill="1" applyBorder="1" applyAlignment="1">
      <alignment horizontal="right" vertical="center"/>
    </xf>
    <xf numFmtId="49" fontId="36" fillId="0" borderId="0" xfId="0" applyNumberFormat="1" applyFont="1" applyFill="1" applyBorder="1" applyAlignment="1">
      <alignment horizontal="center" vertical="center"/>
    </xf>
    <xf numFmtId="49" fontId="36" fillId="0" borderId="0" xfId="0" applyNumberFormat="1" applyFont="1" applyFill="1" applyBorder="1" applyAlignment="1">
      <alignment vertical="center"/>
    </xf>
    <xf numFmtId="49" fontId="36" fillId="0" borderId="0" xfId="0" applyNumberFormat="1" applyFont="1" applyFill="1" applyAlignment="1">
      <alignment horizontal="center"/>
    </xf>
    <xf numFmtId="49" fontId="39" fillId="0" borderId="0" xfId="0" applyNumberFormat="1" applyFont="1" applyFill="1"/>
    <xf numFmtId="49" fontId="39" fillId="0" borderId="0" xfId="0" applyNumberFormat="1" applyFont="1" applyFill="1" applyBorder="1" applyAlignment="1">
      <alignment horizontal="right"/>
    </xf>
    <xf numFmtId="49" fontId="39" fillId="0" borderId="0" xfId="0" applyNumberFormat="1" applyFont="1" applyFill="1" applyAlignment="1">
      <alignment horizontal="center"/>
    </xf>
    <xf numFmtId="49" fontId="39" fillId="0" borderId="0" xfId="0" applyNumberFormat="1" applyFont="1" applyFill="1" applyAlignment="1">
      <alignment vertical="center"/>
    </xf>
    <xf numFmtId="49" fontId="39" fillId="0" borderId="0" xfId="0" applyNumberFormat="1" applyFont="1" applyFill="1" applyBorder="1" applyAlignment="1">
      <alignment horizontal="right" wrapText="1"/>
    </xf>
    <xf numFmtId="49" fontId="33" fillId="0" borderId="0" xfId="1" applyNumberFormat="1" applyFont="1" applyFill="1" applyAlignment="1">
      <alignment vertical="center"/>
    </xf>
    <xf numFmtId="49" fontId="32" fillId="0" borderId="0" xfId="1" applyNumberFormat="1" applyFont="1" applyFill="1" applyAlignment="1">
      <alignment horizontal="center" vertical="center"/>
    </xf>
    <xf numFmtId="1" fontId="33" fillId="0" borderId="45" xfId="0" applyNumberFormat="1" applyFont="1" applyFill="1" applyBorder="1" applyAlignment="1">
      <alignment horizontal="center" vertical="center"/>
    </xf>
    <xf numFmtId="1" fontId="33" fillId="0" borderId="46" xfId="0" applyNumberFormat="1" applyFont="1" applyFill="1" applyBorder="1" applyAlignment="1">
      <alignment horizontal="center" vertical="center"/>
    </xf>
    <xf numFmtId="0" fontId="33" fillId="0" borderId="9" xfId="0" applyFont="1" applyFill="1" applyBorder="1" applyAlignment="1">
      <alignment horizontal="right"/>
    </xf>
    <xf numFmtId="3" fontId="33" fillId="0" borderId="8" xfId="1" applyNumberFormat="1" applyFont="1" applyFill="1" applyBorder="1" applyAlignment="1">
      <alignment horizontal="right" indent="4"/>
    </xf>
    <xf numFmtId="0" fontId="33" fillId="0" borderId="16" xfId="12" applyFont="1" applyFill="1" applyBorder="1" applyAlignment="1">
      <alignment horizontal="center"/>
    </xf>
    <xf numFmtId="0" fontId="33" fillId="0" borderId="45" xfId="12" applyFont="1" applyFill="1" applyBorder="1" applyAlignment="1">
      <alignment horizontal="center"/>
    </xf>
    <xf numFmtId="0" fontId="47" fillId="0" borderId="4" xfId="0" applyFont="1" applyFill="1" applyBorder="1" applyAlignment="1">
      <alignment horizontal="left"/>
    </xf>
    <xf numFmtId="0" fontId="33" fillId="0" borderId="12" xfId="12" applyFont="1" applyFill="1" applyBorder="1" applyAlignment="1">
      <alignment horizontal="left" indent="1"/>
    </xf>
    <xf numFmtId="0" fontId="33" fillId="0" borderId="9" xfId="0" applyFont="1" applyFill="1" applyBorder="1" applyAlignment="1">
      <alignment horizontal="right" indent="2"/>
    </xf>
    <xf numFmtId="1" fontId="33" fillId="0" borderId="42" xfId="0" applyNumberFormat="1" applyFont="1" applyFill="1" applyBorder="1" applyAlignment="1">
      <alignment horizontal="right" indent="1"/>
    </xf>
    <xf numFmtId="1" fontId="33" fillId="0" borderId="36" xfId="0" applyNumberFormat="1" applyFont="1" applyFill="1" applyBorder="1" applyAlignment="1">
      <alignment horizontal="right" indent="1"/>
    </xf>
    <xf numFmtId="0" fontId="33" fillId="0" borderId="12" xfId="0" applyFont="1" applyFill="1" applyBorder="1" applyAlignment="1">
      <alignment horizontal="left" indent="3"/>
    </xf>
    <xf numFmtId="172" fontId="33" fillId="0" borderId="11" xfId="12" applyNumberFormat="1" applyFont="1" applyFill="1" applyBorder="1" applyAlignment="1">
      <alignment horizontal="right" indent="1"/>
    </xf>
    <xf numFmtId="177" fontId="33" fillId="0" borderId="5" xfId="1" applyNumberFormat="1" applyFont="1" applyFill="1" applyBorder="1" applyAlignment="1">
      <alignment horizontal="right" indent="1"/>
    </xf>
    <xf numFmtId="49" fontId="33" fillId="0" borderId="5" xfId="1" applyNumberFormat="1" applyFont="1" applyFill="1" applyBorder="1" applyAlignment="1">
      <alignment horizontal="right" indent="1"/>
    </xf>
    <xf numFmtId="49" fontId="33" fillId="0" borderId="14" xfId="12" applyNumberFormat="1" applyFont="1" applyFill="1" applyBorder="1" applyAlignment="1">
      <alignment horizontal="right" indent="1"/>
    </xf>
    <xf numFmtId="0" fontId="41" fillId="0" borderId="0" xfId="0" applyFont="1" applyFill="1" applyAlignment="1">
      <alignment horizontal="centerContinuous"/>
    </xf>
    <xf numFmtId="0" fontId="44" fillId="0" borderId="0" xfId="0" applyFont="1" applyFill="1" applyAlignment="1">
      <alignment horizontal="centerContinuous"/>
    </xf>
    <xf numFmtId="177" fontId="33" fillId="0" borderId="16" xfId="1" applyNumberFormat="1" applyFont="1" applyFill="1" applyBorder="1" applyAlignment="1">
      <alignment horizontal="center"/>
    </xf>
    <xf numFmtId="177" fontId="47" fillId="0" borderId="4" xfId="1" applyNumberFormat="1" applyFont="1" applyFill="1" applyBorder="1" applyAlignment="1">
      <alignment horizontal="left"/>
    </xf>
    <xf numFmtId="177" fontId="33" fillId="0" borderId="4" xfId="1" applyNumberFormat="1" applyFont="1" applyFill="1" applyBorder="1" applyAlignment="1">
      <alignment horizontal="left" indent="1"/>
    </xf>
    <xf numFmtId="177" fontId="33" fillId="0" borderId="42" xfId="1" applyNumberFormat="1" applyFont="1" applyFill="1" applyBorder="1" applyAlignment="1">
      <alignment horizontal="right" indent="2"/>
    </xf>
    <xf numFmtId="177" fontId="33" fillId="0" borderId="36" xfId="1" applyNumberFormat="1" applyFont="1" applyFill="1" applyBorder="1" applyAlignment="1">
      <alignment horizontal="right" indent="2"/>
    </xf>
    <xf numFmtId="49" fontId="33" fillId="0" borderId="14" xfId="1" applyNumberFormat="1" applyFont="1" applyFill="1" applyBorder="1" applyAlignment="1">
      <alignment horizontal="right"/>
    </xf>
    <xf numFmtId="49" fontId="14" fillId="0" borderId="0" xfId="0" applyNumberFormat="1" applyFont="1" applyFill="1" applyBorder="1" applyAlignment="1">
      <alignment horizontal="right"/>
    </xf>
    <xf numFmtId="49" fontId="33" fillId="0" borderId="4" xfId="1" applyNumberFormat="1" applyFont="1" applyFill="1" applyBorder="1" applyAlignment="1">
      <alignment horizontal="left" indent="1"/>
    </xf>
    <xf numFmtId="49" fontId="33" fillId="0" borderId="12" xfId="1" applyNumberFormat="1" applyFont="1" applyFill="1" applyBorder="1" applyAlignment="1">
      <alignment horizontal="right"/>
    </xf>
    <xf numFmtId="49" fontId="14" fillId="0" borderId="0" xfId="0" applyNumberFormat="1" applyFont="1" applyFill="1" applyBorder="1" applyAlignment="1">
      <alignment horizontal="left"/>
    </xf>
    <xf numFmtId="0" fontId="36" fillId="0" borderId="0" xfId="0" applyFont="1" applyFill="1" applyAlignment="1">
      <alignment horizontal="right" vertical="top"/>
    </xf>
    <xf numFmtId="0" fontId="36" fillId="0" borderId="0" xfId="0" applyFont="1" applyFill="1" applyAlignment="1">
      <alignment vertical="top"/>
    </xf>
    <xf numFmtId="3" fontId="33" fillId="0" borderId="45" xfId="1" applyNumberFormat="1" applyFont="1" applyFill="1" applyBorder="1" applyAlignment="1">
      <alignment horizontal="center"/>
    </xf>
    <xf numFmtId="3" fontId="33" fillId="0" borderId="42" xfId="1" quotePrefix="1" applyNumberFormat="1" applyFont="1" applyFill="1" applyBorder="1" applyAlignment="1">
      <alignment horizontal="right" indent="1"/>
    </xf>
    <xf numFmtId="3" fontId="33" fillId="0" borderId="36" xfId="1" quotePrefix="1" applyNumberFormat="1" applyFont="1" applyFill="1" applyBorder="1" applyAlignment="1">
      <alignment horizontal="right" indent="1"/>
    </xf>
    <xf numFmtId="49" fontId="33" fillId="0" borderId="16" xfId="1" applyNumberFormat="1" applyFont="1" applyFill="1" applyBorder="1" applyAlignment="1">
      <alignment horizontal="center"/>
    </xf>
    <xf numFmtId="49" fontId="16" fillId="0" borderId="0" xfId="0" applyNumberFormat="1" applyFont="1" applyFill="1"/>
    <xf numFmtId="49" fontId="17" fillId="0" borderId="0" xfId="0" applyNumberFormat="1" applyFont="1" applyFill="1"/>
    <xf numFmtId="49" fontId="47" fillId="0" borderId="4" xfId="1" applyNumberFormat="1" applyFont="1" applyFill="1" applyBorder="1" applyAlignment="1">
      <alignment horizontal="left"/>
    </xf>
    <xf numFmtId="49" fontId="33" fillId="0" borderId="4" xfId="1" applyNumberFormat="1" applyFont="1" applyFill="1" applyBorder="1" applyAlignment="1">
      <alignment horizontal="left" indent="3"/>
    </xf>
    <xf numFmtId="49" fontId="33" fillId="0" borderId="17" xfId="1" applyNumberFormat="1" applyFont="1" applyFill="1" applyBorder="1" applyAlignment="1">
      <alignment horizontal="left" indent="1"/>
    </xf>
    <xf numFmtId="0" fontId="39" fillId="0" borderId="0" xfId="0" applyFont="1" applyFill="1" applyBorder="1" applyAlignment="1">
      <alignment horizontal="left"/>
    </xf>
    <xf numFmtId="0" fontId="41" fillId="0" borderId="0" xfId="0" applyFont="1" applyFill="1" applyBorder="1" applyAlignment="1">
      <alignment horizontal="centerContinuous"/>
    </xf>
    <xf numFmtId="0" fontId="44" fillId="0" borderId="0" xfId="0" applyFont="1" applyFill="1" applyBorder="1" applyAlignment="1">
      <alignment horizontal="centerContinuous"/>
    </xf>
    <xf numFmtId="0" fontId="32" fillId="0" borderId="12" xfId="0" applyFont="1" applyFill="1" applyBorder="1" applyAlignment="1">
      <alignment vertical="center"/>
    </xf>
    <xf numFmtId="177" fontId="32" fillId="0" borderId="42" xfId="1" applyNumberFormat="1" applyFont="1" applyFill="1" applyBorder="1" applyAlignment="1">
      <alignment horizontal="right" vertical="center" indent="1"/>
    </xf>
    <xf numFmtId="177" fontId="32" fillId="0" borderId="36" xfId="1" applyNumberFormat="1" applyFont="1" applyFill="1" applyBorder="1" applyAlignment="1">
      <alignment horizontal="right" vertical="center" indent="1"/>
    </xf>
    <xf numFmtId="49" fontId="32" fillId="0" borderId="14" xfId="1" applyNumberFormat="1" applyFont="1" applyFill="1" applyBorder="1" applyAlignment="1">
      <alignment horizontal="right" vertical="center" indent="1"/>
    </xf>
    <xf numFmtId="49" fontId="32" fillId="0" borderId="14" xfId="1" applyNumberFormat="1" applyFont="1" applyFill="1" applyBorder="1" applyAlignment="1">
      <alignment vertical="center"/>
    </xf>
    <xf numFmtId="49" fontId="32" fillId="0" borderId="12" xfId="1" applyNumberFormat="1" applyFont="1" applyFill="1" applyBorder="1" applyAlignment="1">
      <alignment horizontal="left" vertical="center" indent="1"/>
    </xf>
    <xf numFmtId="49" fontId="32" fillId="0" borderId="12" xfId="1" applyNumberFormat="1" applyFont="1" applyFill="1" applyBorder="1" applyAlignment="1">
      <alignment vertical="center"/>
    </xf>
    <xf numFmtId="0" fontId="32" fillId="2" borderId="45" xfId="0" applyFont="1" applyFill="1" applyBorder="1" applyAlignment="1">
      <alignment horizontal="center" vertical="top"/>
    </xf>
    <xf numFmtId="0" fontId="33" fillId="0" borderId="11" xfId="0" applyFont="1" applyFill="1" applyBorder="1"/>
    <xf numFmtId="0" fontId="33" fillId="0" borderId="45" xfId="0" quotePrefix="1" applyFont="1" applyFill="1" applyBorder="1" applyAlignment="1">
      <alignment horizontal="right" indent="1"/>
    </xf>
    <xf numFmtId="0" fontId="32" fillId="0" borderId="4" xfId="0" applyFont="1" applyFill="1" applyBorder="1" applyAlignment="1">
      <alignment horizontal="left" vertical="center" indent="1"/>
    </xf>
    <xf numFmtId="49" fontId="32" fillId="0" borderId="5" xfId="1" applyNumberFormat="1" applyFont="1" applyFill="1" applyBorder="1" applyAlignment="1">
      <alignment horizontal="right" vertical="center" indent="1" readingOrder="2"/>
    </xf>
    <xf numFmtId="49" fontId="47" fillId="0" borderId="5" xfId="1" applyNumberFormat="1" applyFont="1" applyFill="1" applyBorder="1" applyAlignment="1">
      <alignment horizontal="right" vertical="center" indent="1"/>
    </xf>
    <xf numFmtId="0" fontId="33" fillId="0" borderId="93" xfId="12" applyFont="1" applyFill="1" applyBorder="1" applyAlignment="1">
      <alignment horizontal="center"/>
    </xf>
    <xf numFmtId="0" fontId="47" fillId="0" borderId="4" xfId="4" applyFont="1" applyFill="1" applyBorder="1" applyAlignment="1">
      <alignment horizontal="left"/>
    </xf>
    <xf numFmtId="0" fontId="47" fillId="0" borderId="5" xfId="4" applyFont="1" applyFill="1" applyBorder="1" applyAlignment="1">
      <alignment horizontal="right" vertical="center" indent="1"/>
    </xf>
    <xf numFmtId="0" fontId="33" fillId="0" borderId="14" xfId="4" applyFont="1" applyFill="1" applyBorder="1" applyAlignment="1">
      <alignment horizontal="right"/>
    </xf>
    <xf numFmtId="0" fontId="33" fillId="0" borderId="42" xfId="4" applyFont="1" applyFill="1" applyBorder="1" applyAlignment="1">
      <alignment horizontal="right" indent="1"/>
    </xf>
    <xf numFmtId="0" fontId="33" fillId="0" borderId="12" xfId="4" applyFont="1" applyFill="1" applyBorder="1"/>
    <xf numFmtId="0" fontId="36" fillId="0" borderId="0" xfId="4" applyFont="1" applyFill="1" applyAlignment="1">
      <alignment horizontal="right" readingOrder="2"/>
    </xf>
    <xf numFmtId="0" fontId="36" fillId="0" borderId="0" xfId="4" applyFont="1" applyFill="1" applyAlignment="1">
      <alignment horizontal="left" readingOrder="1"/>
    </xf>
    <xf numFmtId="0" fontId="44" fillId="0" borderId="0" xfId="4" applyFont="1" applyFill="1" applyBorder="1" applyAlignment="1">
      <alignment horizontal="centerContinuous"/>
    </xf>
    <xf numFmtId="0" fontId="44" fillId="0" borderId="0" xfId="4" applyFont="1" applyFill="1" applyAlignment="1">
      <alignment horizontal="centerContinuous"/>
    </xf>
    <xf numFmtId="0" fontId="36" fillId="0" borderId="0" xfId="4" quotePrefix="1" applyFont="1" applyFill="1" applyAlignment="1">
      <alignment horizontal="left"/>
    </xf>
    <xf numFmtId="0" fontId="36" fillId="0" borderId="0" xfId="4" applyFont="1" applyFill="1" applyAlignment="1">
      <alignment readingOrder="2"/>
    </xf>
    <xf numFmtId="0" fontId="32" fillId="2" borderId="22" xfId="4" applyFont="1" applyFill="1" applyBorder="1" applyAlignment="1">
      <alignment horizontal="right" vertical="center" indent="1"/>
    </xf>
    <xf numFmtId="0" fontId="32" fillId="0" borderId="0" xfId="4" applyFont="1" applyFill="1" applyAlignment="1">
      <alignment horizontal="center"/>
    </xf>
    <xf numFmtId="0" fontId="33" fillId="0" borderId="16" xfId="4" applyFont="1" applyFill="1" applyBorder="1" applyAlignment="1">
      <alignment horizontal="center"/>
    </xf>
    <xf numFmtId="0" fontId="33" fillId="0" borderId="48" xfId="4" applyFont="1" applyFill="1" applyBorder="1"/>
    <xf numFmtId="0" fontId="33" fillId="0" borderId="56" xfId="4" applyFont="1" applyFill="1" applyBorder="1"/>
    <xf numFmtId="0" fontId="33" fillId="0" borderId="45" xfId="4" applyFont="1" applyFill="1" applyBorder="1"/>
    <xf numFmtId="0" fontId="33" fillId="0" borderId="55" xfId="4" applyFont="1" applyFill="1" applyBorder="1"/>
    <xf numFmtId="0" fontId="33" fillId="0" borderId="15" xfId="4" applyFont="1" applyFill="1" applyBorder="1" applyAlignment="1">
      <alignment horizontal="center"/>
    </xf>
    <xf numFmtId="0" fontId="32" fillId="0" borderId="14" xfId="4" applyFont="1" applyFill="1" applyBorder="1"/>
    <xf numFmtId="0" fontId="32" fillId="0" borderId="20" xfId="4" applyFont="1" applyFill="1" applyBorder="1"/>
    <xf numFmtId="0" fontId="17" fillId="0" borderId="0" xfId="4" applyFont="1" applyFill="1" applyAlignment="1">
      <alignment horizontal="center" vertical="center"/>
    </xf>
    <xf numFmtId="1" fontId="39" fillId="0" borderId="0" xfId="4" applyNumberFormat="1" applyFont="1" applyFill="1"/>
    <xf numFmtId="2" fontId="36" fillId="0" borderId="0" xfId="4" applyNumberFormat="1" applyFont="1" applyFill="1"/>
    <xf numFmtId="171" fontId="41" fillId="0" borderId="0" xfId="14" applyNumberFormat="1" applyFont="1" applyFill="1" applyAlignment="1">
      <alignment horizontal="center"/>
    </xf>
    <xf numFmtId="0" fontId="32" fillId="2" borderId="62" xfId="4" applyFont="1" applyFill="1" applyBorder="1" applyAlignment="1">
      <alignment horizontal="center" vertical="center"/>
    </xf>
    <xf numFmtId="0" fontId="32" fillId="2" borderId="63" xfId="4" applyFont="1" applyFill="1" applyBorder="1" applyAlignment="1">
      <alignment horizontal="center" vertical="center"/>
    </xf>
    <xf numFmtId="0" fontId="32" fillId="2" borderId="63" xfId="4" applyFont="1" applyFill="1" applyBorder="1" applyAlignment="1">
      <alignment horizontal="center"/>
    </xf>
    <xf numFmtId="0" fontId="32" fillId="2" borderId="64" xfId="4" applyFont="1" applyFill="1" applyBorder="1" applyAlignment="1">
      <alignment horizontal="center" vertical="center"/>
    </xf>
    <xf numFmtId="0" fontId="33" fillId="2" borderId="71" xfId="4" applyFont="1" applyFill="1" applyBorder="1" applyAlignment="1">
      <alignment horizontal="center" vertical="center"/>
    </xf>
    <xf numFmtId="0" fontId="33" fillId="2" borderId="72" xfId="4" applyFont="1" applyFill="1" applyBorder="1" applyAlignment="1"/>
    <xf numFmtId="0" fontId="32" fillId="2" borderId="72" xfId="4" applyFont="1" applyFill="1" applyBorder="1" applyAlignment="1">
      <alignment horizontal="center" vertical="center"/>
    </xf>
    <xf numFmtId="0" fontId="32" fillId="2" borderId="73" xfId="4" applyFont="1" applyFill="1" applyBorder="1" applyAlignment="1">
      <alignment horizontal="center" vertical="center"/>
    </xf>
    <xf numFmtId="0" fontId="32" fillId="0" borderId="45" xfId="12" applyFont="1" applyFill="1" applyBorder="1" applyAlignment="1">
      <alignment vertical="center"/>
    </xf>
    <xf numFmtId="179" fontId="32" fillId="0" borderId="46" xfId="14" applyNumberFormat="1" applyFont="1" applyFill="1" applyBorder="1" applyAlignment="1">
      <alignment vertical="center"/>
    </xf>
    <xf numFmtId="0" fontId="32" fillId="0" borderId="46" xfId="12" applyFont="1" applyFill="1" applyBorder="1" applyAlignment="1">
      <alignment vertical="center"/>
    </xf>
    <xf numFmtId="0" fontId="47" fillId="0" borderId="0" xfId="12" applyFont="1" applyFill="1" applyBorder="1" applyAlignment="1">
      <alignment horizontal="left" vertical="center" readingOrder="1"/>
    </xf>
    <xf numFmtId="0" fontId="32" fillId="0" borderId="0" xfId="12" applyFont="1" applyFill="1" applyBorder="1" applyAlignment="1">
      <alignment horizontal="left" vertical="center"/>
    </xf>
    <xf numFmtId="0" fontId="32" fillId="0" borderId="0" xfId="12" applyFont="1" applyFill="1" applyAlignment="1">
      <alignment vertical="center"/>
    </xf>
    <xf numFmtId="9" fontId="32" fillId="0" borderId="0" xfId="14" applyFont="1" applyFill="1" applyAlignment="1">
      <alignment vertical="center"/>
    </xf>
    <xf numFmtId="0" fontId="11" fillId="0" borderId="37" xfId="12" applyFont="1" applyFill="1" applyBorder="1" applyAlignment="1">
      <alignment horizontal="right" vertical="center"/>
    </xf>
    <xf numFmtId="0" fontId="16" fillId="0" borderId="74" xfId="12" applyFont="1" applyFill="1" applyBorder="1" applyAlignment="1">
      <alignment horizontal="left" vertical="center"/>
    </xf>
    <xf numFmtId="0" fontId="16" fillId="0" borderId="0" xfId="12" applyFont="1" applyFill="1" applyBorder="1" applyAlignment="1">
      <alignment horizontal="left" vertical="center"/>
    </xf>
    <xf numFmtId="0" fontId="17" fillId="0" borderId="0" xfId="12" applyFont="1" applyFill="1" applyBorder="1" applyAlignment="1">
      <alignment horizontal="left" vertical="center"/>
    </xf>
    <xf numFmtId="0" fontId="17" fillId="0" borderId="0" xfId="12" applyFont="1" applyFill="1" applyAlignment="1">
      <alignment vertical="center"/>
    </xf>
    <xf numFmtId="177" fontId="33" fillId="0" borderId="45" xfId="1" applyNumberFormat="1" applyFont="1" applyFill="1" applyBorder="1" applyAlignment="1">
      <alignment horizontal="right" vertical="top"/>
    </xf>
    <xf numFmtId="0" fontId="32" fillId="0" borderId="0" xfId="0" applyFont="1" applyFill="1" applyBorder="1" applyAlignment="1">
      <alignment vertical="top"/>
    </xf>
    <xf numFmtId="177" fontId="32" fillId="0" borderId="46" xfId="1" applyNumberFormat="1" applyFont="1" applyFill="1" applyBorder="1" applyAlignment="1">
      <alignment horizontal="right" vertical="top"/>
    </xf>
    <xf numFmtId="177" fontId="33" fillId="0" borderId="13" xfId="1" applyNumberFormat="1" applyFont="1" applyFill="1" applyBorder="1" applyAlignment="1">
      <alignment horizontal="right" vertical="top"/>
    </xf>
    <xf numFmtId="177" fontId="33" fillId="0" borderId="46" xfId="1" applyNumberFormat="1" applyFont="1" applyFill="1" applyBorder="1" applyAlignment="1">
      <alignment horizontal="right" vertical="top"/>
    </xf>
    <xf numFmtId="177" fontId="33" fillId="0" borderId="0" xfId="1" applyNumberFormat="1" applyFont="1" applyFill="1" applyBorder="1" applyAlignment="1">
      <alignment horizontal="right" vertical="top"/>
    </xf>
    <xf numFmtId="0" fontId="33" fillId="0" borderId="0" xfId="0" applyFont="1" applyFill="1" applyAlignment="1">
      <alignment vertical="top"/>
    </xf>
    <xf numFmtId="0" fontId="33" fillId="0" borderId="0" xfId="12" applyFont="1" applyFill="1" applyAlignment="1">
      <alignment vertical="top"/>
    </xf>
    <xf numFmtId="177" fontId="32" fillId="0" borderId="45" xfId="1" applyNumberFormat="1" applyFont="1" applyFill="1" applyBorder="1" applyAlignment="1">
      <alignment vertical="top"/>
    </xf>
    <xf numFmtId="177" fontId="33" fillId="0" borderId="45" xfId="1" applyNumberFormat="1" applyFont="1" applyFill="1" applyBorder="1" applyAlignment="1">
      <alignment vertical="top"/>
    </xf>
    <xf numFmtId="1" fontId="16" fillId="0" borderId="0" xfId="0" applyNumberFormat="1" applyFont="1" applyFill="1" applyAlignment="1">
      <alignment vertical="top"/>
    </xf>
    <xf numFmtId="0" fontId="33" fillId="0" borderId="75" xfId="0" applyFont="1" applyFill="1" applyBorder="1" applyAlignment="1">
      <alignment horizontal="right" vertical="top"/>
    </xf>
    <xf numFmtId="181" fontId="33" fillId="0" borderId="48" xfId="1" applyNumberFormat="1" applyFont="1" applyFill="1" applyBorder="1" applyAlignment="1">
      <alignment horizontal="right" vertical="center"/>
    </xf>
    <xf numFmtId="181" fontId="33" fillId="0" borderId="56" xfId="1" applyNumberFormat="1" applyFont="1" applyFill="1" applyBorder="1" applyAlignment="1">
      <alignment horizontal="right" vertical="center"/>
    </xf>
    <xf numFmtId="181" fontId="33" fillId="0" borderId="55" xfId="1" applyNumberFormat="1" applyFont="1" applyFill="1" applyBorder="1" applyAlignment="1">
      <alignment horizontal="right" vertical="center"/>
    </xf>
    <xf numFmtId="181" fontId="32" fillId="0" borderId="48" xfId="1" applyNumberFormat="1" applyFont="1" applyFill="1" applyBorder="1" applyAlignment="1">
      <alignment horizontal="right" vertical="center"/>
    </xf>
    <xf numFmtId="181" fontId="32" fillId="0" borderId="56" xfId="1" applyNumberFormat="1" applyFont="1" applyFill="1" applyBorder="1" applyAlignment="1">
      <alignment horizontal="right" vertical="center"/>
    </xf>
    <xf numFmtId="181" fontId="32" fillId="0" borderId="55" xfId="1" applyNumberFormat="1" applyFont="1" applyFill="1" applyBorder="1" applyAlignment="1">
      <alignment horizontal="right" vertical="center"/>
    </xf>
    <xf numFmtId="0" fontId="33" fillId="0" borderId="15" xfId="0" quotePrefix="1" applyFont="1" applyFill="1" applyBorder="1" applyAlignment="1">
      <alignment horizontal="left" vertical="top"/>
    </xf>
    <xf numFmtId="0" fontId="22" fillId="0" borderId="9" xfId="0" applyFont="1" applyFill="1" applyBorder="1" applyAlignment="1">
      <alignment horizontal="right" vertical="top"/>
    </xf>
    <xf numFmtId="177" fontId="10" fillId="0" borderId="36" xfId="1" applyNumberFormat="1" applyFont="1" applyFill="1" applyBorder="1" applyAlignment="1">
      <alignment horizontal="right" vertical="top"/>
    </xf>
    <xf numFmtId="177" fontId="10" fillId="0" borderId="78" xfId="1" applyNumberFormat="1" applyFont="1" applyFill="1" applyBorder="1" applyAlignment="1">
      <alignment horizontal="right" vertical="top"/>
    </xf>
    <xf numFmtId="177" fontId="10" fillId="0" borderId="49" xfId="1" applyNumberFormat="1" applyFont="1" applyFill="1" applyBorder="1" applyAlignment="1">
      <alignment horizontal="right" vertical="top"/>
    </xf>
    <xf numFmtId="177" fontId="10" fillId="0" borderId="57" xfId="1" applyNumberFormat="1" applyFont="1" applyFill="1" applyBorder="1" applyAlignment="1">
      <alignment horizontal="right" vertical="top"/>
    </xf>
    <xf numFmtId="177" fontId="10" fillId="0" borderId="42" xfId="1" applyNumberFormat="1" applyFont="1" applyFill="1" applyBorder="1" applyAlignment="1">
      <alignment horizontal="right" vertical="top"/>
    </xf>
    <xf numFmtId="0" fontId="10" fillId="0" borderId="74" xfId="0" applyFont="1" applyFill="1" applyBorder="1" applyAlignment="1">
      <alignment vertical="top"/>
    </xf>
    <xf numFmtId="0" fontId="10" fillId="0" borderId="0" xfId="0" applyFont="1" applyFill="1" applyAlignment="1">
      <alignment vertical="top"/>
    </xf>
    <xf numFmtId="0" fontId="11" fillId="0" borderId="0" xfId="12" applyFont="1" applyFill="1" applyBorder="1" applyAlignment="1">
      <alignment horizontal="center" vertical="top"/>
    </xf>
    <xf numFmtId="177" fontId="11" fillId="0" borderId="0" xfId="1" applyNumberFormat="1" applyFont="1" applyFill="1" applyBorder="1" applyAlignment="1">
      <alignment horizontal="center" vertical="top"/>
    </xf>
    <xf numFmtId="0" fontId="10" fillId="0" borderId="0" xfId="12" applyFont="1" applyFill="1" applyBorder="1" applyAlignment="1">
      <alignment horizontal="center" vertical="top"/>
    </xf>
    <xf numFmtId="0" fontId="10" fillId="0" borderId="0" xfId="12" applyFont="1" applyFill="1" applyAlignment="1">
      <alignment horizontal="center" vertical="top"/>
    </xf>
    <xf numFmtId="0" fontId="39" fillId="0" borderId="0" xfId="12" applyFont="1" applyFill="1" applyAlignment="1">
      <alignment vertical="top"/>
    </xf>
    <xf numFmtId="177" fontId="36" fillId="0" borderId="0" xfId="1" applyNumberFormat="1" applyFont="1" applyFill="1" applyBorder="1" applyAlignment="1">
      <alignment horizontal="center" vertical="top"/>
    </xf>
    <xf numFmtId="0" fontId="39" fillId="0" borderId="0" xfId="12" applyFont="1" applyFill="1" applyAlignment="1">
      <alignment horizontal="left" vertical="top" readingOrder="1"/>
    </xf>
    <xf numFmtId="0" fontId="36" fillId="0" borderId="0" xfId="12" applyFont="1" applyFill="1" applyAlignment="1">
      <alignment horizontal="center" vertical="top"/>
    </xf>
    <xf numFmtId="0" fontId="18" fillId="0" borderId="0" xfId="0" applyFont="1" applyFill="1" applyAlignment="1">
      <alignment vertical="top"/>
    </xf>
    <xf numFmtId="177" fontId="20" fillId="0" borderId="0" xfId="1" applyNumberFormat="1" applyFont="1" applyFill="1" applyAlignment="1">
      <alignment vertical="top"/>
    </xf>
    <xf numFmtId="1" fontId="20" fillId="0" borderId="0" xfId="0" applyNumberFormat="1" applyFont="1" applyFill="1" applyAlignment="1">
      <alignment vertical="top"/>
    </xf>
    <xf numFmtId="1" fontId="33" fillId="0" borderId="0" xfId="0" applyNumberFormat="1" applyFont="1" applyFill="1" applyAlignment="1">
      <alignment vertical="top"/>
    </xf>
    <xf numFmtId="0" fontId="33" fillId="0" borderId="0" xfId="0" applyFont="1" applyFill="1" applyBorder="1" applyAlignment="1">
      <alignment vertical="top"/>
    </xf>
    <xf numFmtId="1" fontId="44" fillId="0" borderId="0" xfId="0" applyNumberFormat="1" applyFont="1" applyFill="1" applyAlignment="1">
      <alignment vertical="top"/>
    </xf>
    <xf numFmtId="0" fontId="44" fillId="0" borderId="0" xfId="0" applyFont="1" applyFill="1" applyAlignment="1">
      <alignment vertical="top"/>
    </xf>
    <xf numFmtId="0" fontId="33" fillId="0" borderId="0" xfId="0" applyFont="1" applyFill="1" applyBorder="1" applyAlignment="1">
      <alignment horizontal="right" vertical="top"/>
    </xf>
    <xf numFmtId="177" fontId="39" fillId="0" borderId="0" xfId="1" applyNumberFormat="1" applyFont="1" applyFill="1" applyAlignment="1">
      <alignment vertical="top"/>
    </xf>
    <xf numFmtId="1" fontId="39" fillId="0" borderId="0" xfId="0" applyNumberFormat="1" applyFont="1" applyFill="1" applyAlignment="1">
      <alignment vertical="top"/>
    </xf>
    <xf numFmtId="0" fontId="39" fillId="0" borderId="0" xfId="0" applyFont="1" applyFill="1" applyAlignment="1">
      <alignment vertical="top"/>
    </xf>
    <xf numFmtId="0" fontId="32" fillId="0" borderId="0" xfId="0" applyFont="1" applyFill="1" applyAlignment="1">
      <alignment horizontal="centerContinuous" vertical="top"/>
    </xf>
    <xf numFmtId="49" fontId="33" fillId="0" borderId="0" xfId="0" applyNumberFormat="1" applyFont="1" applyFill="1" applyAlignment="1">
      <alignment vertical="top"/>
    </xf>
    <xf numFmtId="49" fontId="17" fillId="0" borderId="0" xfId="0" applyNumberFormat="1" applyFont="1" applyFill="1" applyAlignment="1">
      <alignment vertical="top"/>
    </xf>
    <xf numFmtId="0" fontId="33" fillId="0" borderId="49" xfId="12" applyFont="1" applyFill="1" applyBorder="1" applyAlignment="1">
      <alignment vertical="top"/>
    </xf>
    <xf numFmtId="0" fontId="33" fillId="0" borderId="78" xfId="12" applyFont="1" applyFill="1" applyBorder="1" applyAlignment="1">
      <alignment vertical="top"/>
    </xf>
    <xf numFmtId="0" fontId="33" fillId="0" borderId="57" xfId="12" applyFont="1" applyFill="1" applyBorder="1" applyAlignment="1">
      <alignment vertical="top"/>
    </xf>
    <xf numFmtId="2" fontId="33" fillId="0" borderId="36" xfId="9" applyNumberFormat="1" applyFont="1" applyFill="1" applyBorder="1" applyAlignment="1">
      <alignment horizontal="right" vertical="top"/>
    </xf>
    <xf numFmtId="0" fontId="33" fillId="0" borderId="9" xfId="9" applyFont="1" applyFill="1" applyBorder="1" applyAlignment="1">
      <alignment horizontal="right" vertical="top"/>
    </xf>
    <xf numFmtId="0" fontId="33" fillId="0" borderId="20" xfId="9" applyFont="1" applyFill="1" applyBorder="1" applyAlignment="1">
      <alignment horizontal="left" vertical="top"/>
    </xf>
    <xf numFmtId="0" fontId="33" fillId="0" borderId="0" xfId="0" applyNumberFormat="1" applyFont="1" applyFill="1" applyAlignment="1">
      <alignment vertical="top"/>
    </xf>
    <xf numFmtId="0" fontId="18" fillId="0" borderId="1" xfId="0" applyFont="1" applyFill="1" applyBorder="1" applyAlignment="1">
      <alignment vertical="top"/>
    </xf>
    <xf numFmtId="10" fontId="18" fillId="0" borderId="1" xfId="14" applyNumberFormat="1" applyFont="1" applyFill="1" applyBorder="1" applyAlignment="1">
      <alignment vertical="top"/>
    </xf>
    <xf numFmtId="0" fontId="18" fillId="0" borderId="0" xfId="0" applyNumberFormat="1" applyFont="1" applyFill="1" applyAlignment="1">
      <alignment vertical="top"/>
    </xf>
    <xf numFmtId="0" fontId="39" fillId="0" borderId="0" xfId="0" applyNumberFormat="1" applyFont="1" applyFill="1" applyAlignment="1">
      <alignment vertical="top"/>
    </xf>
    <xf numFmtId="0" fontId="39" fillId="0" borderId="0" xfId="26" applyFont="1" applyFill="1" applyBorder="1" applyAlignment="1">
      <alignment horizontal="right" vertical="top" readingOrder="2"/>
    </xf>
    <xf numFmtId="0" fontId="39" fillId="0" borderId="0" xfId="5" applyFont="1" applyFill="1" applyBorder="1" applyAlignment="1">
      <alignment horizontal="right" vertical="top" readingOrder="2"/>
    </xf>
    <xf numFmtId="0" fontId="39" fillId="0" borderId="0" xfId="26" applyFont="1" applyFill="1" applyBorder="1" applyAlignment="1">
      <alignment horizontal="left" vertical="top" readingOrder="2"/>
    </xf>
    <xf numFmtId="0" fontId="41" fillId="0" borderId="0" xfId="0" applyFont="1" applyFill="1" applyAlignment="1">
      <alignment vertical="top"/>
    </xf>
    <xf numFmtId="0" fontId="32" fillId="2" borderId="22" xfId="0" applyFont="1" applyFill="1" applyBorder="1" applyAlignment="1">
      <alignment horizontal="center" vertical="top"/>
    </xf>
    <xf numFmtId="0" fontId="32" fillId="2" borderId="15" xfId="0" applyFont="1" applyFill="1" applyBorder="1" applyAlignment="1">
      <alignment horizontal="center" vertical="top"/>
    </xf>
    <xf numFmtId="0" fontId="32" fillId="2" borderId="3" xfId="0" applyFont="1" applyFill="1" applyBorder="1" applyAlignment="1">
      <alignment horizontal="center" vertical="top"/>
    </xf>
    <xf numFmtId="0" fontId="32" fillId="2" borderId="19" xfId="0" applyFont="1" applyFill="1" applyBorder="1" applyAlignment="1">
      <alignment horizontal="center" vertical="top"/>
    </xf>
    <xf numFmtId="2" fontId="33" fillId="0" borderId="45" xfId="11" applyNumberFormat="1" applyFont="1" applyFill="1" applyBorder="1" applyAlignment="1">
      <alignment horizontal="center" vertical="center"/>
    </xf>
    <xf numFmtId="0" fontId="33" fillId="0" borderId="15" xfId="0" applyFont="1" applyFill="1" applyBorder="1" applyAlignment="1">
      <alignment horizontal="left" vertical="top" indent="1"/>
    </xf>
    <xf numFmtId="0" fontId="32" fillId="0" borderId="75" xfId="0" applyFont="1" applyFill="1" applyBorder="1" applyAlignment="1">
      <alignment horizontal="right" vertical="top" indent="1"/>
    </xf>
    <xf numFmtId="0" fontId="33" fillId="0" borderId="75" xfId="0" applyFont="1" applyFill="1" applyBorder="1" applyAlignment="1">
      <alignment horizontal="right" vertical="top" indent="1"/>
    </xf>
    <xf numFmtId="0" fontId="33" fillId="0" borderId="76" xfId="12" applyFont="1" applyFill="1" applyBorder="1" applyAlignment="1">
      <alignment horizontal="right" vertical="top" indent="1"/>
    </xf>
    <xf numFmtId="0" fontId="33" fillId="0" borderId="4" xfId="0" applyFont="1" applyFill="1" applyBorder="1" applyAlignment="1">
      <alignment horizontal="left" vertical="center"/>
    </xf>
    <xf numFmtId="1" fontId="33" fillId="0" borderId="0" xfId="0" applyNumberFormat="1" applyFont="1" applyFill="1" applyAlignment="1">
      <alignment vertical="center"/>
    </xf>
    <xf numFmtId="0" fontId="33" fillId="0" borderId="0" xfId="12" applyFont="1" applyFill="1" applyAlignment="1">
      <alignment vertical="center"/>
    </xf>
    <xf numFmtId="0" fontId="32" fillId="0" borderId="0" xfId="0" applyFont="1" applyFill="1" applyAlignment="1">
      <alignment horizontal="center" vertical="center"/>
    </xf>
    <xf numFmtId="49" fontId="47" fillId="0" borderId="8" xfId="1" applyNumberFormat="1" applyFont="1" applyFill="1" applyBorder="1" applyAlignment="1">
      <alignment horizontal="right" vertical="center" indent="1"/>
    </xf>
    <xf numFmtId="49" fontId="33" fillId="0" borderId="14"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xf>
    <xf numFmtId="0" fontId="47" fillId="0" borderId="4" xfId="0" applyFont="1" applyFill="1" applyBorder="1" applyAlignment="1">
      <alignment horizontal="left" vertical="center" indent="1"/>
    </xf>
    <xf numFmtId="0" fontId="33" fillId="0" borderId="4" xfId="0" applyFont="1" applyFill="1" applyBorder="1" applyAlignment="1">
      <alignment horizontal="left" vertical="center" indent="1"/>
    </xf>
    <xf numFmtId="0" fontId="33" fillId="0" borderId="12" xfId="12" applyFont="1" applyFill="1" applyBorder="1" applyAlignment="1">
      <alignment horizontal="left" vertical="center" indent="1"/>
    </xf>
    <xf numFmtId="0" fontId="33" fillId="0" borderId="4" xfId="12" applyFont="1" applyFill="1" applyBorder="1" applyAlignment="1">
      <alignment horizontal="left" vertical="center" indent="1"/>
    </xf>
    <xf numFmtId="1" fontId="33" fillId="0" borderId="45" xfId="0" applyNumberFormat="1" applyFont="1" applyFill="1" applyBorder="1" applyAlignment="1">
      <alignment horizontal="right" vertical="center"/>
    </xf>
    <xf numFmtId="177" fontId="47" fillId="0" borderId="45" xfId="1" quotePrefix="1" applyNumberFormat="1" applyFont="1" applyFill="1" applyBorder="1" applyAlignment="1">
      <alignment horizontal="right" vertical="center"/>
    </xf>
    <xf numFmtId="177" fontId="47" fillId="0" borderId="0" xfId="1" applyNumberFormat="1" applyFont="1" applyFill="1" applyAlignment="1">
      <alignment vertical="center"/>
    </xf>
    <xf numFmtId="49" fontId="32" fillId="0" borderId="5" xfId="1" applyNumberFormat="1" applyFont="1" applyFill="1" applyBorder="1" applyAlignment="1">
      <alignment horizontal="right" vertical="center" indent="1"/>
    </xf>
    <xf numFmtId="49" fontId="33" fillId="0" borderId="5" xfId="1" applyNumberFormat="1" applyFont="1" applyFill="1" applyBorder="1" applyAlignment="1">
      <alignment horizontal="right" vertical="center" indent="1" readingOrder="2"/>
    </xf>
    <xf numFmtId="49" fontId="33" fillId="0" borderId="5" xfId="1" quotePrefix="1" applyNumberFormat="1" applyFont="1" applyFill="1" applyBorder="1" applyAlignment="1">
      <alignment horizontal="right" vertical="center" indent="1"/>
    </xf>
    <xf numFmtId="49" fontId="47" fillId="0" borderId="4" xfId="1" applyNumberFormat="1" applyFont="1" applyFill="1" applyBorder="1" applyAlignment="1">
      <alignment horizontal="left" vertical="center" indent="1"/>
    </xf>
    <xf numFmtId="49" fontId="32" fillId="0" borderId="4" xfId="1" applyNumberFormat="1" applyFont="1" applyFill="1" applyBorder="1" applyAlignment="1">
      <alignment horizontal="left" vertical="center" indent="1"/>
    </xf>
    <xf numFmtId="49" fontId="33" fillId="0" borderId="4" xfId="1" applyNumberFormat="1" applyFont="1" applyFill="1" applyBorder="1" applyAlignment="1">
      <alignment horizontal="left" vertical="center" indent="1"/>
    </xf>
    <xf numFmtId="49" fontId="33" fillId="0" borderId="12" xfId="1" applyNumberFormat="1" applyFont="1" applyFill="1" applyBorder="1" applyAlignment="1">
      <alignment horizontal="left" vertical="center" indent="1"/>
    </xf>
    <xf numFmtId="49" fontId="33" fillId="0" borderId="4" xfId="1" quotePrefix="1" applyNumberFormat="1" applyFont="1" applyFill="1" applyBorder="1" applyAlignment="1">
      <alignment horizontal="left" vertical="center" indent="1"/>
    </xf>
    <xf numFmtId="181" fontId="32" fillId="0" borderId="45" xfId="1" applyNumberFormat="1" applyFont="1" applyFill="1" applyBorder="1" applyAlignment="1">
      <alignment vertical="center"/>
    </xf>
    <xf numFmtId="181" fontId="33" fillId="0" borderId="45" xfId="1" applyNumberFormat="1" applyFont="1" applyFill="1" applyBorder="1" applyAlignment="1">
      <alignment vertical="center"/>
    </xf>
    <xf numFmtId="181" fontId="33" fillId="0" borderId="45" xfId="1" quotePrefix="1" applyNumberFormat="1" applyFont="1" applyFill="1" applyBorder="1" applyAlignment="1">
      <alignment vertical="center"/>
    </xf>
    <xf numFmtId="181" fontId="47" fillId="0" borderId="45" xfId="1" applyNumberFormat="1" applyFont="1" applyFill="1" applyBorder="1" applyAlignment="1">
      <alignment vertical="center"/>
    </xf>
    <xf numFmtId="0" fontId="32" fillId="0" borderId="48" xfId="0" applyFont="1" applyFill="1" applyBorder="1" applyAlignment="1">
      <alignment vertical="center"/>
    </xf>
    <xf numFmtId="0" fontId="32" fillId="0" borderId="0" xfId="0" applyFont="1" applyFill="1" applyBorder="1" applyAlignment="1">
      <alignment vertical="center"/>
    </xf>
    <xf numFmtId="0" fontId="32" fillId="0" borderId="55" xfId="0" applyFont="1" applyFill="1" applyBorder="1" applyAlignment="1">
      <alignment vertical="center"/>
    </xf>
    <xf numFmtId="0" fontId="32" fillId="0" borderId="56" xfId="0" applyFont="1" applyFill="1" applyBorder="1" applyAlignment="1">
      <alignment vertical="center"/>
    </xf>
    <xf numFmtId="177" fontId="32" fillId="0" borderId="13" xfId="1" applyNumberFormat="1" applyFont="1" applyFill="1" applyBorder="1" applyAlignment="1">
      <alignment horizontal="right" vertical="center"/>
    </xf>
    <xf numFmtId="177" fontId="32" fillId="0" borderId="48" xfId="1" applyNumberFormat="1" applyFont="1" applyFill="1" applyBorder="1" applyAlignment="1">
      <alignment horizontal="right" vertical="center"/>
    </xf>
    <xf numFmtId="181" fontId="32" fillId="0" borderId="45" xfId="1" applyNumberFormat="1" applyFont="1" applyFill="1" applyBorder="1" applyAlignment="1">
      <alignment horizontal="right" vertical="center"/>
    </xf>
    <xf numFmtId="181" fontId="32" fillId="0" borderId="58" xfId="1" applyNumberFormat="1" applyFont="1" applyFill="1" applyBorder="1" applyAlignment="1">
      <alignment horizontal="right" vertical="center"/>
    </xf>
    <xf numFmtId="0" fontId="33" fillId="0" borderId="8" xfId="0" applyFont="1" applyFill="1" applyBorder="1" applyAlignment="1">
      <alignment horizontal="right" vertical="center"/>
    </xf>
    <xf numFmtId="177" fontId="33" fillId="0" borderId="48" xfId="1" applyNumberFormat="1" applyFont="1" applyFill="1" applyBorder="1" applyAlignment="1">
      <alignment horizontal="right" vertical="center"/>
    </xf>
    <xf numFmtId="181" fontId="33" fillId="0" borderId="45" xfId="1" applyNumberFormat="1" applyFont="1" applyFill="1" applyBorder="1" applyAlignment="1">
      <alignment horizontal="right" vertical="center"/>
    </xf>
    <xf numFmtId="181" fontId="33" fillId="0" borderId="58" xfId="1" applyNumberFormat="1" applyFont="1" applyFill="1" applyBorder="1" applyAlignment="1">
      <alignment horizontal="right" vertical="center"/>
    </xf>
    <xf numFmtId="0" fontId="33" fillId="0" borderId="15" xfId="0" applyFont="1" applyFill="1" applyBorder="1" applyAlignment="1">
      <alignment horizontal="left" vertical="center"/>
    </xf>
    <xf numFmtId="181" fontId="32" fillId="0" borderId="88" xfId="1" applyNumberFormat="1" applyFont="1" applyFill="1" applyBorder="1" applyAlignment="1">
      <alignment horizontal="right" vertical="center"/>
    </xf>
    <xf numFmtId="181" fontId="32" fillId="0" borderId="44" xfId="1" applyNumberFormat="1" applyFont="1" applyFill="1" applyBorder="1" applyAlignment="1">
      <alignment horizontal="right" vertical="center"/>
    </xf>
    <xf numFmtId="181" fontId="32" fillId="0" borderId="92" xfId="1" applyNumberFormat="1" applyFont="1" applyFill="1" applyBorder="1" applyAlignment="1">
      <alignment horizontal="right" vertical="center"/>
    </xf>
    <xf numFmtId="181" fontId="32" fillId="0" borderId="47" xfId="1" applyNumberFormat="1" applyFont="1" applyFill="1" applyBorder="1" applyAlignment="1">
      <alignment horizontal="right" vertical="center"/>
    </xf>
    <xf numFmtId="181" fontId="32" fillId="0" borderId="54" xfId="1" applyNumberFormat="1" applyFont="1" applyFill="1" applyBorder="1" applyAlignment="1">
      <alignment horizontal="right" vertical="center"/>
    </xf>
    <xf numFmtId="174" fontId="32" fillId="0" borderId="0" xfId="14" applyNumberFormat="1" applyFont="1" applyFill="1" applyAlignment="1">
      <alignment vertical="center"/>
    </xf>
    <xf numFmtId="49" fontId="32" fillId="0" borderId="0" xfId="14" applyNumberFormat="1" applyFont="1" applyFill="1" applyAlignment="1">
      <alignment vertical="center"/>
    </xf>
    <xf numFmtId="2" fontId="32" fillId="0" borderId="0" xfId="14" applyNumberFormat="1" applyFont="1" applyFill="1" applyAlignment="1">
      <alignment vertical="center"/>
    </xf>
    <xf numFmtId="175" fontId="33" fillId="0" borderId="45" xfId="1" applyNumberFormat="1" applyFont="1" applyFill="1" applyBorder="1" applyAlignment="1">
      <alignment horizontal="right" vertical="center"/>
    </xf>
    <xf numFmtId="175" fontId="33" fillId="0" borderId="46" xfId="1" applyNumberFormat="1" applyFont="1" applyFill="1" applyBorder="1" applyAlignment="1">
      <alignment horizontal="right" vertical="center"/>
    </xf>
    <xf numFmtId="175" fontId="28" fillId="0" borderId="46" xfId="1" applyNumberFormat="1" applyFont="1" applyFill="1" applyBorder="1" applyAlignment="1">
      <alignment horizontal="right" vertical="center"/>
    </xf>
    <xf numFmtId="175" fontId="32" fillId="0" borderId="46" xfId="1" applyNumberFormat="1" applyFont="1" applyFill="1" applyBorder="1" applyAlignment="1">
      <alignment vertical="center"/>
    </xf>
    <xf numFmtId="175" fontId="33" fillId="0" borderId="46" xfId="1" applyNumberFormat="1" applyFont="1" applyFill="1" applyBorder="1" applyAlignment="1">
      <alignment vertical="center"/>
    </xf>
    <xf numFmtId="170" fontId="32" fillId="0" borderId="0" xfId="1" applyNumberFormat="1" applyFont="1" applyFill="1" applyAlignment="1">
      <alignment vertical="center"/>
    </xf>
    <xf numFmtId="180" fontId="33" fillId="0" borderId="45" xfId="1" applyNumberFormat="1" applyFont="1" applyFill="1" applyBorder="1" applyAlignment="1">
      <alignment horizontal="right" vertical="center"/>
    </xf>
    <xf numFmtId="171" fontId="32" fillId="0" borderId="0" xfId="14" applyNumberFormat="1" applyFont="1" applyFill="1" applyAlignment="1">
      <alignment vertical="center"/>
    </xf>
    <xf numFmtId="168" fontId="33" fillId="0" borderId="45" xfId="12" applyNumberFormat="1" applyFont="1" applyFill="1" applyBorder="1" applyAlignment="1">
      <alignment horizontal="right" vertical="center"/>
    </xf>
    <xf numFmtId="175" fontId="28" fillId="0" borderId="45" xfId="1" applyNumberFormat="1" applyFont="1" applyFill="1" applyBorder="1" applyAlignment="1">
      <alignment horizontal="right" vertical="center"/>
    </xf>
    <xf numFmtId="175" fontId="48" fillId="0" borderId="46" xfId="1" applyNumberFormat="1" applyFont="1" applyFill="1" applyBorder="1" applyAlignment="1">
      <alignment vertical="center"/>
    </xf>
    <xf numFmtId="182" fontId="33" fillId="0" borderId="45" xfId="1" applyNumberFormat="1" applyFont="1" applyFill="1" applyBorder="1" applyAlignment="1">
      <alignment horizontal="right" vertical="center"/>
    </xf>
    <xf numFmtId="0" fontId="32" fillId="0" borderId="89" xfId="0" applyFont="1" applyFill="1" applyBorder="1" applyAlignment="1">
      <alignment horizontal="right" vertical="center" indent="1"/>
    </xf>
    <xf numFmtId="0" fontId="32" fillId="0" borderId="32" xfId="0" applyFont="1" applyFill="1" applyBorder="1" applyAlignment="1">
      <alignment horizontal="right" vertical="center" indent="1"/>
    </xf>
    <xf numFmtId="0" fontId="33" fillId="0" borderId="8" xfId="0" applyFont="1" applyFill="1" applyBorder="1" applyAlignment="1">
      <alignment horizontal="right" vertical="center" indent="2"/>
    </xf>
    <xf numFmtId="0" fontId="32" fillId="0" borderId="90" xfId="0" applyFont="1" applyFill="1" applyBorder="1" applyAlignment="1">
      <alignment horizontal="left" vertical="center" indent="1"/>
    </xf>
    <xf numFmtId="0" fontId="32" fillId="0" borderId="19" xfId="0" applyFont="1" applyFill="1" applyBorder="1" applyAlignment="1">
      <alignment horizontal="left" vertical="center" indent="1"/>
    </xf>
    <xf numFmtId="0" fontId="33" fillId="0" borderId="15" xfId="0" applyFont="1" applyFill="1" applyBorder="1" applyAlignment="1">
      <alignment horizontal="left" vertical="center" indent="2"/>
    </xf>
    <xf numFmtId="177" fontId="32" fillId="0" borderId="55" xfId="1" applyNumberFormat="1" applyFont="1" applyFill="1" applyBorder="1" applyAlignment="1">
      <alignment horizontal="right" vertical="center"/>
    </xf>
    <xf numFmtId="177" fontId="32" fillId="0" borderId="56" xfId="1" applyNumberFormat="1" applyFont="1" applyFill="1" applyBorder="1" applyAlignment="1">
      <alignment horizontal="right" vertical="center"/>
    </xf>
    <xf numFmtId="177" fontId="33" fillId="0" borderId="55" xfId="1" applyNumberFormat="1" applyFont="1" applyFill="1" applyBorder="1" applyAlignment="1">
      <alignment horizontal="right" vertical="center"/>
    </xf>
    <xf numFmtId="177" fontId="33" fillId="0" borderId="56" xfId="1" applyNumberFormat="1" applyFont="1" applyFill="1" applyBorder="1" applyAlignment="1">
      <alignment horizontal="right" vertical="center"/>
    </xf>
    <xf numFmtId="0" fontId="16" fillId="0" borderId="0" xfId="0" applyFont="1" applyFill="1" applyAlignment="1">
      <alignment vertical="center"/>
    </xf>
    <xf numFmtId="0" fontId="33" fillId="0" borderId="45" xfId="0" applyFont="1" applyFill="1" applyBorder="1" applyAlignment="1">
      <alignment vertical="center"/>
    </xf>
    <xf numFmtId="0" fontId="33" fillId="0" borderId="46" xfId="0" applyFont="1" applyFill="1" applyBorder="1" applyAlignment="1">
      <alignment vertical="center"/>
    </xf>
    <xf numFmtId="0" fontId="28" fillId="0" borderId="46" xfId="0" applyFont="1" applyFill="1" applyBorder="1" applyAlignment="1">
      <alignment vertical="center"/>
    </xf>
    <xf numFmtId="0" fontId="48" fillId="0" borderId="46" xfId="0" applyFont="1" applyFill="1" applyBorder="1" applyAlignment="1">
      <alignment vertical="center"/>
    </xf>
    <xf numFmtId="177" fontId="48" fillId="0" borderId="46" xfId="1" applyNumberFormat="1" applyFont="1" applyFill="1" applyBorder="1" applyAlignment="1">
      <alignment horizontal="right" vertical="center"/>
    </xf>
    <xf numFmtId="181" fontId="32" fillId="0" borderId="46" xfId="1" applyNumberFormat="1" applyFont="1" applyFill="1" applyBorder="1" applyAlignment="1">
      <alignment horizontal="right" vertical="center"/>
    </xf>
    <xf numFmtId="2" fontId="32" fillId="0" borderId="0" xfId="0" applyNumberFormat="1" applyFont="1" applyFill="1" applyAlignment="1">
      <alignment vertical="center"/>
    </xf>
    <xf numFmtId="3" fontId="33" fillId="0" borderId="45" xfId="1" applyNumberFormat="1" applyFont="1" applyFill="1" applyBorder="1" applyAlignment="1">
      <alignment horizontal="right" vertical="center"/>
    </xf>
    <xf numFmtId="177" fontId="28" fillId="0" borderId="46" xfId="1" applyNumberFormat="1" applyFont="1" applyFill="1" applyBorder="1" applyAlignment="1">
      <alignment horizontal="right" vertical="center"/>
    </xf>
    <xf numFmtId="181" fontId="33" fillId="0" borderId="46" xfId="1" applyNumberFormat="1" applyFont="1" applyFill="1" applyBorder="1" applyAlignment="1">
      <alignment horizontal="right" vertical="center"/>
    </xf>
    <xf numFmtId="3" fontId="33" fillId="0" borderId="46" xfId="1" applyNumberFormat="1" applyFont="1" applyFill="1" applyBorder="1" applyAlignment="1">
      <alignment horizontal="right" vertical="center"/>
    </xf>
    <xf numFmtId="3" fontId="28" fillId="0" borderId="46" xfId="1" applyNumberFormat="1" applyFont="1" applyFill="1" applyBorder="1" applyAlignment="1">
      <alignment horizontal="right" vertical="center"/>
    </xf>
    <xf numFmtId="3" fontId="48" fillId="0" borderId="46" xfId="1" applyNumberFormat="1" applyFont="1" applyFill="1" applyBorder="1" applyAlignment="1">
      <alignment horizontal="right" vertical="center"/>
    </xf>
    <xf numFmtId="175" fontId="32" fillId="0" borderId="36" xfId="1" applyNumberFormat="1" applyFont="1" applyFill="1" applyBorder="1" applyAlignment="1">
      <alignment vertical="center"/>
    </xf>
    <xf numFmtId="175" fontId="32" fillId="0" borderId="36" xfId="1" applyNumberFormat="1" applyFont="1" applyFill="1" applyBorder="1" applyAlignment="1">
      <alignment horizontal="right" vertical="center"/>
    </xf>
    <xf numFmtId="175" fontId="32" fillId="0" borderId="37" xfId="1" applyNumberFormat="1" applyFont="1" applyFill="1" applyBorder="1" applyAlignment="1">
      <alignment horizontal="right" vertical="center"/>
    </xf>
    <xf numFmtId="175" fontId="48" fillId="0" borderId="37" xfId="1" applyNumberFormat="1" applyFont="1" applyFill="1" applyBorder="1" applyAlignment="1">
      <alignment horizontal="right" vertical="center"/>
    </xf>
    <xf numFmtId="181" fontId="32" fillId="0" borderId="37" xfId="1" applyNumberFormat="1" applyFont="1" applyFill="1" applyBorder="1" applyAlignment="1">
      <alignment horizontal="right" vertical="center"/>
    </xf>
    <xf numFmtId="0" fontId="32" fillId="0" borderId="74" xfId="0" applyFont="1" applyFill="1" applyBorder="1" applyAlignment="1">
      <alignment vertical="center"/>
    </xf>
    <xf numFmtId="175" fontId="33" fillId="0" borderId="45" xfId="1" applyNumberFormat="1" applyFont="1" applyFill="1" applyBorder="1" applyAlignment="1">
      <alignment vertical="center"/>
    </xf>
    <xf numFmtId="175" fontId="33" fillId="0" borderId="45" xfId="1" applyNumberFormat="1" applyFont="1" applyFill="1" applyBorder="1" applyAlignment="1">
      <alignment horizontal="center" vertical="center"/>
    </xf>
    <xf numFmtId="175" fontId="33" fillId="0" borderId="46" xfId="1" applyNumberFormat="1" applyFont="1" applyFill="1" applyBorder="1" applyAlignment="1">
      <alignment horizontal="center" vertical="center"/>
    </xf>
    <xf numFmtId="175" fontId="28" fillId="0" borderId="46" xfId="1" applyNumberFormat="1" applyFont="1" applyFill="1" applyBorder="1" applyAlignment="1">
      <alignment horizontal="center" vertical="center"/>
    </xf>
    <xf numFmtId="181" fontId="33" fillId="0" borderId="46" xfId="1" applyNumberFormat="1" applyFont="1" applyFill="1" applyBorder="1" applyAlignment="1">
      <alignment horizontal="center" vertical="center"/>
    </xf>
    <xf numFmtId="175" fontId="32" fillId="0" borderId="45" xfId="1" applyNumberFormat="1" applyFont="1" applyFill="1" applyBorder="1" applyAlignment="1">
      <alignment vertical="center"/>
    </xf>
    <xf numFmtId="181" fontId="32" fillId="0" borderId="46" xfId="1" applyNumberFormat="1" applyFont="1" applyFill="1" applyBorder="1" applyAlignment="1">
      <alignment vertical="center"/>
    </xf>
    <xf numFmtId="175" fontId="32" fillId="0" borderId="45" xfId="1" applyNumberFormat="1" applyFont="1" applyFill="1" applyBorder="1" applyAlignment="1">
      <alignment horizontal="right" vertical="center"/>
    </xf>
    <xf numFmtId="175" fontId="32" fillId="0" borderId="46" xfId="1" applyNumberFormat="1" applyFont="1" applyFill="1" applyBorder="1" applyAlignment="1">
      <alignment horizontal="right" vertical="center"/>
    </xf>
    <xf numFmtId="175" fontId="48" fillId="0" borderId="46" xfId="1" applyNumberFormat="1" applyFont="1" applyFill="1" applyBorder="1" applyAlignment="1">
      <alignment horizontal="right" vertical="center"/>
    </xf>
    <xf numFmtId="180" fontId="32" fillId="0" borderId="46" xfId="1" applyNumberFormat="1" applyFont="1" applyFill="1" applyBorder="1" applyAlignment="1">
      <alignment horizontal="right" vertical="center"/>
    </xf>
    <xf numFmtId="180" fontId="33" fillId="0" borderId="46" xfId="1" applyNumberFormat="1" applyFont="1" applyFill="1" applyBorder="1" applyAlignment="1">
      <alignment horizontal="right" vertical="center"/>
    </xf>
    <xf numFmtId="180" fontId="32" fillId="0" borderId="37" xfId="1" applyNumberFormat="1" applyFont="1" applyFill="1" applyBorder="1" applyAlignment="1">
      <alignment horizontal="right" vertical="center"/>
    </xf>
    <xf numFmtId="175" fontId="33" fillId="0" borderId="22" xfId="1" applyNumberFormat="1" applyFont="1" applyFill="1" applyBorder="1" applyAlignment="1">
      <alignment horizontal="right" vertical="center"/>
    </xf>
    <xf numFmtId="175" fontId="33" fillId="0" borderId="29" xfId="1" applyNumberFormat="1" applyFont="1" applyFill="1" applyBorder="1" applyAlignment="1">
      <alignment horizontal="right" vertical="center"/>
    </xf>
    <xf numFmtId="175" fontId="28" fillId="0" borderId="29" xfId="1" applyNumberFormat="1" applyFont="1" applyFill="1" applyBorder="1" applyAlignment="1">
      <alignment horizontal="right" vertical="center"/>
    </xf>
    <xf numFmtId="180" fontId="33" fillId="0" borderId="29" xfId="1" applyNumberFormat="1" applyFont="1" applyFill="1" applyBorder="1" applyAlignment="1">
      <alignment horizontal="right" vertical="center"/>
    </xf>
    <xf numFmtId="0" fontId="47" fillId="0" borderId="8" xfId="0" applyFont="1" applyFill="1" applyBorder="1" applyAlignment="1">
      <alignment horizontal="right" vertical="center" wrapText="1" indent="1"/>
    </xf>
    <xf numFmtId="0" fontId="32" fillId="0" borderId="74" xfId="0" applyFont="1" applyFill="1" applyBorder="1" applyAlignment="1">
      <alignment horizontal="left" vertical="center" indent="1"/>
    </xf>
    <xf numFmtId="168" fontId="32" fillId="0" borderId="0" xfId="0" applyNumberFormat="1" applyFont="1" applyFill="1" applyAlignment="1">
      <alignment vertical="center"/>
    </xf>
    <xf numFmtId="173" fontId="33" fillId="0" borderId="46" xfId="1" applyNumberFormat="1" applyFont="1" applyFill="1" applyBorder="1" applyAlignment="1">
      <alignment horizontal="right" vertical="center"/>
    </xf>
    <xf numFmtId="0" fontId="32" fillId="0" borderId="74" xfId="0" applyFont="1" applyFill="1" applyBorder="1" applyAlignment="1">
      <alignment horizontal="left" vertical="center"/>
    </xf>
    <xf numFmtId="182" fontId="32" fillId="0" borderId="46" xfId="1" applyNumberFormat="1" applyFont="1" applyFill="1" applyBorder="1" applyAlignment="1">
      <alignment horizontal="right" vertical="center"/>
    </xf>
    <xf numFmtId="182" fontId="33" fillId="0" borderId="46" xfId="1" applyNumberFormat="1" applyFont="1" applyFill="1" applyBorder="1" applyAlignment="1">
      <alignment horizontal="right" vertical="center"/>
    </xf>
    <xf numFmtId="175" fontId="32" fillId="0" borderId="22" xfId="1" applyNumberFormat="1" applyFont="1" applyFill="1" applyBorder="1" applyAlignment="1">
      <alignment horizontal="right" vertical="center"/>
    </xf>
    <xf numFmtId="175" fontId="32" fillId="0" borderId="29" xfId="1" applyNumberFormat="1" applyFont="1" applyFill="1" applyBorder="1" applyAlignment="1">
      <alignment horizontal="right" vertical="center"/>
    </xf>
    <xf numFmtId="175" fontId="48" fillId="0" borderId="29" xfId="1" applyNumberFormat="1" applyFont="1" applyFill="1" applyBorder="1" applyAlignment="1">
      <alignment horizontal="right" vertical="center"/>
    </xf>
    <xf numFmtId="175" fontId="48" fillId="0" borderId="45" xfId="1" applyNumberFormat="1" applyFont="1" applyFill="1" applyBorder="1" applyAlignment="1">
      <alignment horizontal="right" vertical="center"/>
    </xf>
    <xf numFmtId="173" fontId="32" fillId="0" borderId="37" xfId="1" applyNumberFormat="1" applyFont="1" applyFill="1" applyBorder="1" applyAlignment="1">
      <alignment horizontal="right" vertical="center"/>
    </xf>
    <xf numFmtId="0" fontId="32" fillId="0" borderId="21" xfId="0" applyFont="1" applyFill="1" applyBorder="1" applyAlignment="1">
      <alignment horizontal="right" vertical="center" indent="1"/>
    </xf>
    <xf numFmtId="0" fontId="32" fillId="0" borderId="17" xfId="0" applyFont="1" applyFill="1" applyBorder="1" applyAlignment="1">
      <alignment horizontal="left"/>
    </xf>
    <xf numFmtId="0" fontId="32" fillId="0" borderId="23" xfId="0" applyFont="1" applyFill="1" applyBorder="1" applyAlignment="1">
      <alignment horizontal="left" vertical="center" indent="1"/>
    </xf>
    <xf numFmtId="177" fontId="32" fillId="0" borderId="58" xfId="1" applyNumberFormat="1" applyFont="1" applyFill="1" applyBorder="1" applyAlignment="1">
      <alignment horizontal="right" vertical="center"/>
    </xf>
    <xf numFmtId="177" fontId="33" fillId="0" borderId="58" xfId="1" applyNumberFormat="1" applyFont="1" applyFill="1" applyBorder="1" applyAlignment="1">
      <alignment horizontal="right" vertical="center"/>
    </xf>
    <xf numFmtId="0" fontId="47" fillId="0" borderId="75" xfId="0" applyFont="1" applyFill="1" applyBorder="1" applyAlignment="1">
      <alignment horizontal="right" vertical="center" indent="1"/>
    </xf>
    <xf numFmtId="0" fontId="32" fillId="0" borderId="75" xfId="0" applyFont="1" applyFill="1" applyBorder="1" applyAlignment="1">
      <alignment horizontal="right" vertical="center" indent="1"/>
    </xf>
    <xf numFmtId="0" fontId="33" fillId="0" borderId="75" xfId="0" applyFont="1" applyFill="1" applyBorder="1" applyAlignment="1">
      <alignment horizontal="right" vertical="center" indent="1"/>
    </xf>
    <xf numFmtId="0" fontId="33" fillId="0" borderId="75" xfId="0" applyFont="1" applyFill="1" applyBorder="1" applyAlignment="1">
      <alignment horizontal="right" vertical="center" indent="2"/>
    </xf>
    <xf numFmtId="1" fontId="32" fillId="0" borderId="45" xfId="0" applyNumberFormat="1" applyFont="1" applyFill="1" applyBorder="1" applyAlignment="1">
      <alignment horizontal="right" vertical="center"/>
    </xf>
    <xf numFmtId="1" fontId="32" fillId="0" borderId="55" xfId="0" applyNumberFormat="1" applyFont="1" applyFill="1" applyBorder="1" applyAlignment="1">
      <alignment horizontal="right" vertical="center"/>
    </xf>
    <xf numFmtId="1" fontId="32" fillId="0" borderId="48" xfId="0" applyNumberFormat="1" applyFont="1" applyFill="1" applyBorder="1" applyAlignment="1">
      <alignment horizontal="right" vertical="center"/>
    </xf>
    <xf numFmtId="1" fontId="32" fillId="0" borderId="56" xfId="0" applyNumberFormat="1" applyFont="1" applyFill="1" applyBorder="1" applyAlignment="1">
      <alignment horizontal="right" vertical="center"/>
    </xf>
    <xf numFmtId="181" fontId="33" fillId="0" borderId="13" xfId="1" applyNumberFormat="1" applyFont="1" applyFill="1" applyBorder="1" applyAlignment="1">
      <alignment horizontal="right" vertical="center"/>
    </xf>
    <xf numFmtId="181" fontId="32" fillId="0" borderId="13" xfId="1" applyNumberFormat="1" applyFont="1" applyFill="1" applyBorder="1" applyAlignment="1">
      <alignment horizontal="right" vertical="center"/>
    </xf>
    <xf numFmtId="181" fontId="32" fillId="0" borderId="55" xfId="1" applyNumberFormat="1" applyFont="1" applyFill="1" applyBorder="1" applyAlignment="1">
      <alignment vertical="center"/>
    </xf>
    <xf numFmtId="181" fontId="32" fillId="0" borderId="48" xfId="1" applyNumberFormat="1" applyFont="1" applyFill="1" applyBorder="1" applyAlignment="1">
      <alignment vertical="center"/>
    </xf>
    <xf numFmtId="181" fontId="32" fillId="0" borderId="58" xfId="1" applyNumberFormat="1" applyFont="1" applyFill="1" applyBorder="1" applyAlignment="1">
      <alignment vertical="center"/>
    </xf>
    <xf numFmtId="181" fontId="32" fillId="0" borderId="56" xfId="1" applyNumberFormat="1" applyFont="1" applyFill="1" applyBorder="1" applyAlignment="1">
      <alignment vertical="center"/>
    </xf>
    <xf numFmtId="181" fontId="32" fillId="0" borderId="13" xfId="1" applyNumberFormat="1" applyFont="1" applyFill="1" applyBorder="1" applyAlignment="1">
      <alignment vertical="center"/>
    </xf>
    <xf numFmtId="0" fontId="32" fillId="0" borderId="0" xfId="6" applyFont="1" applyFill="1" applyAlignment="1">
      <alignment vertical="center"/>
    </xf>
    <xf numFmtId="177" fontId="32" fillId="0" borderId="36" xfId="1" applyNumberFormat="1" applyFont="1" applyFill="1" applyBorder="1" applyAlignment="1">
      <alignment horizontal="right" vertical="center"/>
    </xf>
    <xf numFmtId="177" fontId="32" fillId="0" borderId="78" xfId="1" applyNumberFormat="1" applyFont="1" applyFill="1" applyBorder="1" applyAlignment="1">
      <alignment horizontal="right" vertical="center"/>
    </xf>
    <xf numFmtId="177" fontId="32" fillId="0" borderId="49" xfId="1" applyNumberFormat="1" applyFont="1" applyFill="1" applyBorder="1" applyAlignment="1">
      <alignment horizontal="right" vertical="center"/>
    </xf>
    <xf numFmtId="177" fontId="32" fillId="0" borderId="57" xfId="1" applyNumberFormat="1" applyFont="1" applyFill="1" applyBorder="1" applyAlignment="1">
      <alignment horizontal="right" vertical="center"/>
    </xf>
    <xf numFmtId="177" fontId="32" fillId="0" borderId="77" xfId="1" applyNumberFormat="1" applyFont="1" applyFill="1" applyBorder="1" applyAlignment="1">
      <alignment horizontal="right" vertical="center"/>
    </xf>
    <xf numFmtId="177" fontId="32" fillId="0" borderId="42" xfId="1" applyNumberFormat="1" applyFont="1" applyFill="1" applyBorder="1" applyAlignment="1">
      <alignment horizontal="right" vertical="center"/>
    </xf>
    <xf numFmtId="177" fontId="18" fillId="0" borderId="0" xfId="1" applyNumberFormat="1" applyFont="1" applyFill="1" applyAlignment="1">
      <alignment horizontal="center" vertical="center"/>
    </xf>
    <xf numFmtId="0" fontId="18" fillId="0" borderId="0" xfId="0" applyFont="1" applyFill="1" applyAlignment="1">
      <alignment vertical="center"/>
    </xf>
    <xf numFmtId="0" fontId="33" fillId="0" borderId="8" xfId="6" applyFont="1" applyFill="1" applyBorder="1" applyAlignment="1">
      <alignment horizontal="right" vertical="center" indent="1"/>
    </xf>
    <xf numFmtId="0" fontId="33" fillId="0" borderId="8" xfId="4" applyFont="1" applyFill="1" applyBorder="1" applyAlignment="1">
      <alignment horizontal="right" vertical="center" indent="1"/>
    </xf>
    <xf numFmtId="0" fontId="33" fillId="0" borderId="15" xfId="21" applyFont="1" applyFill="1" applyBorder="1" applyAlignment="1">
      <alignment horizontal="left" vertical="center" indent="2"/>
    </xf>
    <xf numFmtId="0" fontId="32" fillId="0" borderId="15" xfId="6" applyFont="1" applyFill="1" applyBorder="1" applyAlignment="1">
      <alignment horizontal="left" vertical="center" indent="1"/>
    </xf>
    <xf numFmtId="0" fontId="47" fillId="0" borderId="8" xfId="12" applyFont="1" applyFill="1" applyBorder="1" applyAlignment="1">
      <alignment horizontal="right" vertical="center" indent="1"/>
    </xf>
    <xf numFmtId="0" fontId="32" fillId="0" borderId="8" xfId="12" applyFont="1" applyFill="1" applyBorder="1" applyAlignment="1">
      <alignment horizontal="right" vertical="center" indent="1"/>
    </xf>
    <xf numFmtId="0" fontId="33" fillId="0" borderId="8" xfId="12" applyFont="1" applyFill="1" applyBorder="1" applyAlignment="1">
      <alignment horizontal="right" vertical="center" indent="1"/>
    </xf>
    <xf numFmtId="0" fontId="16" fillId="0" borderId="9" xfId="12" applyFont="1" applyFill="1" applyBorder="1" applyAlignment="1">
      <alignment horizontal="right" vertical="center" indent="1"/>
    </xf>
    <xf numFmtId="0" fontId="47" fillId="0" borderId="15" xfId="12" applyFont="1" applyFill="1" applyBorder="1" applyAlignment="1">
      <alignment horizontal="left" vertical="center" indent="1" readingOrder="1"/>
    </xf>
    <xf numFmtId="0" fontId="33" fillId="0" borderId="15" xfId="12" applyFont="1" applyFill="1" applyBorder="1" applyAlignment="1">
      <alignment horizontal="left" vertical="center" indent="1"/>
    </xf>
    <xf numFmtId="0" fontId="33" fillId="0" borderId="15" xfId="12" applyFont="1" applyFill="1" applyBorder="1" applyAlignment="1">
      <alignment horizontal="left" vertical="center" indent="2"/>
    </xf>
    <xf numFmtId="0" fontId="33" fillId="0" borderId="8" xfId="12" applyFont="1" applyFill="1" applyBorder="1" applyAlignment="1">
      <alignment horizontal="right" vertical="center" indent="2"/>
    </xf>
    <xf numFmtId="0" fontId="33" fillId="0" borderId="15" xfId="21" applyFont="1" applyFill="1" applyBorder="1" applyAlignment="1">
      <alignment horizontal="left" vertical="center" indent="1"/>
    </xf>
    <xf numFmtId="1" fontId="32" fillId="0" borderId="56" xfId="0" applyNumberFormat="1" applyFont="1" applyFill="1" applyBorder="1" applyAlignment="1">
      <alignment vertical="center"/>
    </xf>
    <xf numFmtId="1" fontId="32" fillId="0" borderId="55" xfId="0" applyNumberFormat="1" applyFont="1" applyFill="1" applyBorder="1" applyAlignment="1">
      <alignment vertical="center"/>
    </xf>
    <xf numFmtId="1" fontId="32" fillId="0" borderId="48" xfId="0" applyNumberFormat="1" applyFont="1" applyFill="1" applyBorder="1" applyAlignment="1">
      <alignment vertical="center"/>
    </xf>
    <xf numFmtId="1" fontId="32" fillId="0" borderId="0" xfId="6" applyNumberFormat="1" applyFont="1" applyFill="1" applyAlignment="1">
      <alignment vertical="center"/>
    </xf>
    <xf numFmtId="0" fontId="33" fillId="0" borderId="0" xfId="6" applyFont="1" applyFill="1" applyAlignment="1">
      <alignment vertical="center"/>
    </xf>
    <xf numFmtId="0" fontId="32" fillId="0" borderId="0" xfId="6" applyFont="1" applyFill="1" applyBorder="1" applyAlignment="1">
      <alignment vertical="center"/>
    </xf>
    <xf numFmtId="181" fontId="32" fillId="0" borderId="36" xfId="1" applyNumberFormat="1" applyFont="1" applyFill="1" applyBorder="1" applyAlignment="1">
      <alignment horizontal="right" vertical="center"/>
    </xf>
    <xf numFmtId="181" fontId="32" fillId="0" borderId="42" xfId="1" applyNumberFormat="1" applyFont="1" applyFill="1" applyBorder="1" applyAlignment="1">
      <alignment horizontal="right" vertical="center"/>
    </xf>
    <xf numFmtId="181" fontId="32" fillId="0" borderId="78" xfId="1" applyNumberFormat="1" applyFont="1" applyFill="1" applyBorder="1" applyAlignment="1">
      <alignment horizontal="right" vertical="center"/>
    </xf>
    <xf numFmtId="181" fontId="32" fillId="0" borderId="49" xfId="1" applyNumberFormat="1" applyFont="1" applyFill="1" applyBorder="1" applyAlignment="1">
      <alignment horizontal="right" vertical="center"/>
    </xf>
    <xf numFmtId="0" fontId="32" fillId="0" borderId="45" xfId="6" applyFont="1" applyFill="1" applyBorder="1" applyAlignment="1">
      <alignment vertical="center"/>
    </xf>
    <xf numFmtId="0" fontId="32" fillId="0" borderId="55" xfId="6" applyFont="1" applyFill="1" applyBorder="1" applyAlignment="1">
      <alignment vertical="center"/>
    </xf>
    <xf numFmtId="0" fontId="32" fillId="0" borderId="48" xfId="6" applyFont="1" applyFill="1" applyBorder="1" applyAlignment="1">
      <alignment vertical="center"/>
    </xf>
    <xf numFmtId="0" fontId="32" fillId="0" borderId="56" xfId="6" applyFont="1" applyFill="1" applyBorder="1" applyAlignment="1">
      <alignment vertical="center"/>
    </xf>
    <xf numFmtId="1" fontId="33" fillId="0" borderId="55" xfId="6" applyNumberFormat="1" applyFont="1" applyFill="1" applyBorder="1" applyAlignment="1">
      <alignment horizontal="right" vertical="center"/>
    </xf>
    <xf numFmtId="1" fontId="33" fillId="0" borderId="48" xfId="6" applyNumberFormat="1" applyFont="1" applyFill="1" applyBorder="1" applyAlignment="1">
      <alignment horizontal="right" vertical="center"/>
    </xf>
    <xf numFmtId="1" fontId="33" fillId="0" borderId="56" xfId="6" applyNumberFormat="1" applyFont="1" applyFill="1" applyBorder="1" applyAlignment="1">
      <alignment horizontal="right" vertical="center"/>
    </xf>
    <xf numFmtId="1" fontId="33" fillId="0" borderId="0" xfId="6" applyNumberFormat="1" applyFont="1" applyFill="1" applyAlignment="1">
      <alignment vertical="center"/>
    </xf>
    <xf numFmtId="0" fontId="32" fillId="0" borderId="9" xfId="6" applyFont="1" applyFill="1" applyBorder="1" applyAlignment="1">
      <alignment horizontal="right" vertical="center"/>
    </xf>
    <xf numFmtId="181" fontId="17" fillId="0" borderId="78" xfId="1" applyNumberFormat="1" applyFont="1" applyFill="1" applyBorder="1" applyAlignment="1">
      <alignment horizontal="right" vertical="center"/>
    </xf>
    <xf numFmtId="181" fontId="17" fillId="0" borderId="49" xfId="1" applyNumberFormat="1" applyFont="1" applyFill="1" applyBorder="1" applyAlignment="1">
      <alignment horizontal="right" vertical="center"/>
    </xf>
    <xf numFmtId="181" fontId="17" fillId="0" borderId="57" xfId="1" applyNumberFormat="1" applyFont="1" applyFill="1" applyBorder="1" applyAlignment="1">
      <alignment horizontal="right" vertical="center"/>
    </xf>
    <xf numFmtId="0" fontId="17" fillId="0" borderId="74" xfId="6" applyFont="1" applyFill="1" applyBorder="1" applyAlignment="1">
      <alignment horizontal="left" vertical="center"/>
    </xf>
    <xf numFmtId="1" fontId="16" fillId="0" borderId="0" xfId="6" applyNumberFormat="1" applyFont="1" applyFill="1" applyAlignment="1">
      <alignment vertical="center"/>
    </xf>
    <xf numFmtId="0" fontId="16" fillId="0" borderId="0" xfId="6" applyFont="1" applyFill="1" applyAlignment="1">
      <alignment vertical="center"/>
    </xf>
    <xf numFmtId="1" fontId="17" fillId="0" borderId="0" xfId="6" applyNumberFormat="1" applyFont="1" applyFill="1" applyAlignment="1">
      <alignment vertical="center"/>
    </xf>
    <xf numFmtId="0" fontId="32" fillId="0" borderId="45" xfId="21" applyFont="1" applyFill="1" applyBorder="1" applyAlignment="1">
      <alignment vertical="center"/>
    </xf>
    <xf numFmtId="1" fontId="32" fillId="0" borderId="56" xfId="21" applyNumberFormat="1" applyFont="1" applyFill="1" applyBorder="1" applyAlignment="1">
      <alignment vertical="center"/>
    </xf>
    <xf numFmtId="1" fontId="32" fillId="0" borderId="55" xfId="21" applyNumberFormat="1" applyFont="1" applyFill="1" applyBorder="1" applyAlignment="1">
      <alignment vertical="center"/>
    </xf>
    <xf numFmtId="1" fontId="32" fillId="0" borderId="48" xfId="21" applyNumberFormat="1" applyFont="1" applyFill="1" applyBorder="1" applyAlignment="1">
      <alignment vertical="center"/>
    </xf>
    <xf numFmtId="0" fontId="32" fillId="0" borderId="0" xfId="21" applyFont="1" applyFill="1" applyAlignment="1">
      <alignment vertical="center"/>
    </xf>
    <xf numFmtId="1" fontId="32" fillId="0" borderId="45" xfId="21" applyNumberFormat="1" applyFont="1" applyFill="1" applyBorder="1" applyAlignment="1">
      <alignment horizontal="right" vertical="center"/>
    </xf>
    <xf numFmtId="1" fontId="32" fillId="0" borderId="55" xfId="21" applyNumberFormat="1" applyFont="1" applyFill="1" applyBorder="1" applyAlignment="1">
      <alignment horizontal="right" vertical="center"/>
    </xf>
    <xf numFmtId="1" fontId="32" fillId="0" borderId="48" xfId="21" applyNumberFormat="1" applyFont="1" applyFill="1" applyBorder="1" applyAlignment="1">
      <alignment horizontal="right" vertical="center"/>
    </xf>
    <xf numFmtId="1" fontId="32" fillId="0" borderId="56" xfId="21" applyNumberFormat="1" applyFont="1" applyFill="1" applyBorder="1" applyAlignment="1">
      <alignment horizontal="right" vertical="center"/>
    </xf>
    <xf numFmtId="1" fontId="32" fillId="0" borderId="0" xfId="21" applyNumberFormat="1" applyFont="1" applyFill="1" applyAlignment="1">
      <alignment vertical="center"/>
    </xf>
    <xf numFmtId="0" fontId="32" fillId="0" borderId="0" xfId="21" applyFont="1" applyFill="1" applyBorder="1" applyAlignment="1">
      <alignment vertical="center"/>
    </xf>
    <xf numFmtId="0" fontId="47" fillId="0" borderId="8" xfId="21" applyFont="1" applyFill="1" applyBorder="1" applyAlignment="1">
      <alignment horizontal="right" vertical="center" indent="1"/>
    </xf>
    <xf numFmtId="0" fontId="32" fillId="0" borderId="8" xfId="21" applyFont="1" applyFill="1" applyBorder="1" applyAlignment="1">
      <alignment horizontal="right" vertical="center" indent="1"/>
    </xf>
    <xf numFmtId="49" fontId="32" fillId="0" borderId="89" xfId="1" applyNumberFormat="1" applyFont="1" applyFill="1" applyBorder="1" applyAlignment="1">
      <alignment horizontal="right" vertical="center" indent="1"/>
    </xf>
    <xf numFmtId="49" fontId="32" fillId="0" borderId="32" xfId="1" applyNumberFormat="1" applyFont="1" applyFill="1" applyBorder="1" applyAlignment="1">
      <alignment horizontal="right" vertical="center" indent="1"/>
    </xf>
    <xf numFmtId="0" fontId="32" fillId="0" borderId="9" xfId="21" applyFont="1" applyFill="1" applyBorder="1" applyAlignment="1">
      <alignment horizontal="right" indent="1"/>
    </xf>
    <xf numFmtId="49" fontId="33" fillId="0" borderId="8" xfId="1" applyNumberFormat="1" applyFont="1" applyFill="1" applyBorder="1" applyAlignment="1">
      <alignment horizontal="right" vertical="center" indent="2"/>
    </xf>
    <xf numFmtId="0" fontId="47" fillId="0" borderId="15" xfId="21" applyFont="1" applyFill="1" applyBorder="1" applyAlignment="1">
      <alignment horizontal="left" vertical="center" indent="1"/>
    </xf>
    <xf numFmtId="0" fontId="32" fillId="0" borderId="15" xfId="21" applyFont="1" applyFill="1" applyBorder="1" applyAlignment="1">
      <alignment horizontal="left" vertical="center" indent="1"/>
    </xf>
    <xf numFmtId="1" fontId="33" fillId="0" borderId="15" xfId="6" applyNumberFormat="1" applyFont="1" applyFill="1" applyBorder="1" applyAlignment="1">
      <alignment horizontal="left" vertical="center" indent="1"/>
    </xf>
    <xf numFmtId="0" fontId="32" fillId="0" borderId="90" xfId="21" applyFont="1" applyFill="1" applyBorder="1" applyAlignment="1">
      <alignment horizontal="left" vertical="center" indent="1"/>
    </xf>
    <xf numFmtId="0" fontId="32" fillId="0" borderId="19" xfId="21" applyFont="1" applyFill="1" applyBorder="1" applyAlignment="1">
      <alignment horizontal="left" vertical="center" indent="1"/>
    </xf>
    <xf numFmtId="181" fontId="33" fillId="0" borderId="55" xfId="1" applyNumberFormat="1" applyFont="1" applyFill="1" applyBorder="1" applyAlignment="1">
      <alignment vertical="center"/>
    </xf>
    <xf numFmtId="181" fontId="33" fillId="0" borderId="48" xfId="1" applyNumberFormat="1" applyFont="1" applyFill="1" applyBorder="1" applyAlignment="1">
      <alignment vertical="center"/>
    </xf>
    <xf numFmtId="49" fontId="47" fillId="0" borderId="15" xfId="1" applyNumberFormat="1" applyFont="1" applyFill="1" applyBorder="1" applyAlignment="1">
      <alignment horizontal="left" vertical="center" indent="1"/>
    </xf>
    <xf numFmtId="1" fontId="33" fillId="0" borderId="55" xfId="0" applyNumberFormat="1" applyFont="1" applyFill="1" applyBorder="1" applyAlignment="1">
      <alignment horizontal="right" vertical="center"/>
    </xf>
    <xf numFmtId="1" fontId="33" fillId="0" borderId="48" xfId="0" applyNumberFormat="1" applyFont="1" applyFill="1" applyBorder="1" applyAlignment="1">
      <alignment horizontal="right" vertical="center"/>
    </xf>
    <xf numFmtId="1" fontId="33" fillId="0" borderId="13" xfId="0" applyNumberFormat="1" applyFont="1" applyFill="1" applyBorder="1" applyAlignment="1">
      <alignment horizontal="right" vertical="center"/>
    </xf>
    <xf numFmtId="0" fontId="47" fillId="0" borderId="89" xfId="0" applyFont="1" applyFill="1" applyBorder="1" applyAlignment="1">
      <alignment horizontal="right" vertical="center" indent="1"/>
    </xf>
    <xf numFmtId="0" fontId="33" fillId="0" borderId="15" xfId="0" quotePrefix="1" applyFont="1" applyFill="1" applyBorder="1" applyAlignment="1">
      <alignment horizontal="left" vertical="center" indent="1"/>
    </xf>
    <xf numFmtId="1" fontId="33" fillId="0" borderId="15" xfId="0" applyNumberFormat="1" applyFont="1" applyFill="1" applyBorder="1" applyAlignment="1">
      <alignment horizontal="left" vertical="center" indent="1"/>
    </xf>
    <xf numFmtId="0" fontId="47" fillId="0" borderId="90" xfId="0" applyFont="1" applyFill="1" applyBorder="1" applyAlignment="1">
      <alignment horizontal="left" vertical="center" indent="1"/>
    </xf>
    <xf numFmtId="1" fontId="33" fillId="0" borderId="55" xfId="0" applyNumberFormat="1" applyFont="1" applyFill="1" applyBorder="1" applyAlignment="1">
      <alignment horizontal="center" vertical="center"/>
    </xf>
    <xf numFmtId="1" fontId="33" fillId="0" borderId="48" xfId="0" applyNumberFormat="1" applyFont="1" applyFill="1" applyBorder="1" applyAlignment="1">
      <alignment horizontal="center" vertical="center"/>
    </xf>
    <xf numFmtId="1" fontId="33" fillId="0" borderId="56" xfId="0" applyNumberFormat="1" applyFont="1" applyFill="1" applyBorder="1" applyAlignment="1">
      <alignment horizontal="center" vertical="center"/>
    </xf>
    <xf numFmtId="177" fontId="33" fillId="0" borderId="45" xfId="1" applyNumberFormat="1" applyFont="1" applyFill="1" applyBorder="1" applyAlignment="1">
      <alignment horizontal="center" vertical="center"/>
    </xf>
    <xf numFmtId="177" fontId="33" fillId="0" borderId="22" xfId="1" applyNumberFormat="1" applyFont="1" applyFill="1" applyBorder="1" applyAlignment="1">
      <alignment horizontal="center" vertical="center"/>
    </xf>
    <xf numFmtId="181" fontId="33" fillId="0" borderId="22" xfId="1" applyNumberFormat="1" applyFont="1" applyFill="1" applyBorder="1" applyAlignment="1">
      <alignment horizontal="right" vertical="center"/>
    </xf>
    <xf numFmtId="181" fontId="33" fillId="0" borderId="85" xfId="1" applyNumberFormat="1" applyFont="1" applyFill="1" applyBorder="1" applyAlignment="1">
      <alignment horizontal="right" vertical="center"/>
    </xf>
    <xf numFmtId="181" fontId="33" fillId="0" borderId="83" xfId="1" applyNumberFormat="1" applyFont="1" applyFill="1" applyBorder="1" applyAlignment="1">
      <alignment horizontal="right" vertical="center"/>
    </xf>
    <xf numFmtId="181" fontId="33" fillId="0" borderId="84" xfId="1" applyNumberFormat="1" applyFont="1" applyFill="1" applyBorder="1" applyAlignment="1">
      <alignment horizontal="right" vertical="center"/>
    </xf>
    <xf numFmtId="181" fontId="33" fillId="0" borderId="86" xfId="1" applyNumberFormat="1" applyFont="1" applyFill="1" applyBorder="1" applyAlignment="1">
      <alignment horizontal="right" vertical="center"/>
    </xf>
    <xf numFmtId="181" fontId="33" fillId="0" borderId="36" xfId="1" applyNumberFormat="1" applyFont="1" applyFill="1" applyBorder="1" applyAlignment="1">
      <alignment horizontal="right" vertical="center"/>
    </xf>
    <xf numFmtId="181" fontId="33" fillId="0" borderId="42" xfId="1" applyNumberFormat="1" applyFont="1" applyFill="1" applyBorder="1" applyAlignment="1">
      <alignment horizontal="right" vertical="center"/>
    </xf>
    <xf numFmtId="181" fontId="33" fillId="0" borderId="78" xfId="1" applyNumberFormat="1" applyFont="1" applyFill="1" applyBorder="1" applyAlignment="1">
      <alignment horizontal="right" vertical="center"/>
    </xf>
    <xf numFmtId="181" fontId="33" fillId="0" borderId="49" xfId="1" applyNumberFormat="1" applyFont="1" applyFill="1" applyBorder="1" applyAlignment="1">
      <alignment horizontal="right" vertical="center"/>
    </xf>
    <xf numFmtId="181" fontId="33" fillId="0" borderId="57" xfId="1" applyNumberFormat="1" applyFont="1" applyFill="1" applyBorder="1" applyAlignment="1">
      <alignment horizontal="right" vertical="center"/>
    </xf>
    <xf numFmtId="177" fontId="33" fillId="0" borderId="55" xfId="1" applyNumberFormat="1" applyFont="1" applyFill="1" applyBorder="1" applyAlignment="1">
      <alignment horizontal="center" vertical="center"/>
    </xf>
    <xf numFmtId="177" fontId="33" fillId="0" borderId="48" xfId="1" applyNumberFormat="1" applyFont="1" applyFill="1" applyBorder="1" applyAlignment="1">
      <alignment horizontal="center" vertical="center"/>
    </xf>
    <xf numFmtId="177" fontId="33" fillId="0" borderId="56" xfId="1" applyNumberFormat="1" applyFont="1" applyFill="1" applyBorder="1" applyAlignment="1">
      <alignment horizontal="center" vertical="center"/>
    </xf>
    <xf numFmtId="181" fontId="33" fillId="0" borderId="45" xfId="1" applyNumberFormat="1" applyFont="1" applyFill="1" applyBorder="1" applyAlignment="1">
      <alignment horizontal="center" vertical="center"/>
    </xf>
    <xf numFmtId="181" fontId="33" fillId="0" borderId="55" xfId="1" applyNumberFormat="1" applyFont="1" applyFill="1" applyBorder="1" applyAlignment="1">
      <alignment horizontal="center" vertical="center"/>
    </xf>
    <xf numFmtId="181" fontId="33" fillId="0" borderId="48" xfId="1" applyNumberFormat="1" applyFont="1" applyFill="1" applyBorder="1" applyAlignment="1">
      <alignment horizontal="center" vertical="center"/>
    </xf>
    <xf numFmtId="181" fontId="33" fillId="0" borderId="56" xfId="1" applyNumberFormat="1" applyFont="1" applyFill="1" applyBorder="1" applyAlignment="1">
      <alignment horizontal="center" vertical="center"/>
    </xf>
    <xf numFmtId="177" fontId="33" fillId="0" borderId="85" xfId="1" applyNumberFormat="1" applyFont="1" applyFill="1" applyBorder="1" applyAlignment="1">
      <alignment horizontal="center" vertical="center"/>
    </xf>
    <xf numFmtId="177" fontId="33" fillId="0" borderId="83" xfId="1" applyNumberFormat="1" applyFont="1" applyFill="1" applyBorder="1" applyAlignment="1">
      <alignment horizontal="center" vertical="center"/>
    </xf>
    <xf numFmtId="177" fontId="33" fillId="0" borderId="86" xfId="1" applyNumberFormat="1" applyFont="1" applyFill="1" applyBorder="1" applyAlignment="1">
      <alignment horizontal="center" vertical="center"/>
    </xf>
    <xf numFmtId="9" fontId="33" fillId="0" borderId="45" xfId="14" applyFont="1" applyFill="1" applyBorder="1" applyAlignment="1">
      <alignment horizontal="right" vertical="center"/>
    </xf>
    <xf numFmtId="9" fontId="32" fillId="0" borderId="45" xfId="14" applyFont="1" applyFill="1" applyBorder="1" applyAlignment="1">
      <alignment horizontal="right" vertical="center"/>
    </xf>
    <xf numFmtId="0" fontId="33" fillId="0" borderId="32" xfId="0" applyFont="1" applyFill="1" applyBorder="1" applyAlignment="1">
      <alignment horizontal="right" vertical="center"/>
    </xf>
    <xf numFmtId="9" fontId="32" fillId="0" borderId="44" xfId="14" applyFont="1" applyFill="1" applyBorder="1" applyAlignment="1">
      <alignment horizontal="right" vertical="center"/>
    </xf>
    <xf numFmtId="9" fontId="32" fillId="0" borderId="47" xfId="14" applyFont="1" applyFill="1" applyBorder="1" applyAlignment="1">
      <alignment horizontal="center" vertical="center"/>
    </xf>
    <xf numFmtId="9" fontId="32" fillId="0" borderId="54" xfId="14" applyFont="1" applyFill="1" applyBorder="1" applyAlignment="1">
      <alignment horizontal="center" vertical="center"/>
    </xf>
    <xf numFmtId="9" fontId="32" fillId="0" borderId="92" xfId="14" applyFont="1" applyFill="1" applyBorder="1" applyAlignment="1">
      <alignment horizontal="center" vertical="center"/>
    </xf>
    <xf numFmtId="171" fontId="32" fillId="0" borderId="45" xfId="14" applyNumberFormat="1" applyFont="1" applyFill="1" applyBorder="1" applyAlignment="1">
      <alignment horizontal="right" vertical="center"/>
    </xf>
    <xf numFmtId="177" fontId="32" fillId="0" borderId="36" xfId="1" applyNumberFormat="1" applyFont="1" applyFill="1" applyBorder="1" applyAlignment="1">
      <alignment horizontal="center" vertical="center"/>
    </xf>
    <xf numFmtId="177" fontId="32" fillId="0" borderId="78" xfId="1" applyNumberFormat="1" applyFont="1" applyFill="1" applyBorder="1" applyAlignment="1">
      <alignment horizontal="center" vertical="center"/>
    </xf>
    <xf numFmtId="177" fontId="32" fillId="0" borderId="49" xfId="1" applyNumberFormat="1" applyFont="1" applyFill="1" applyBorder="1" applyAlignment="1">
      <alignment horizontal="center" vertical="center"/>
    </xf>
    <xf numFmtId="177" fontId="32" fillId="0" borderId="57" xfId="1" applyNumberFormat="1" applyFont="1" applyFill="1" applyBorder="1" applyAlignment="1">
      <alignment horizontal="center" vertical="center"/>
    </xf>
    <xf numFmtId="177" fontId="32" fillId="0" borderId="42" xfId="1" applyNumberFormat="1" applyFont="1" applyFill="1" applyBorder="1" applyAlignment="1">
      <alignment horizontal="center" vertical="center"/>
    </xf>
    <xf numFmtId="0" fontId="32" fillId="0" borderId="0" xfId="12" applyFont="1" applyFill="1" applyAlignment="1">
      <alignment horizontal="center" vertical="center"/>
    </xf>
    <xf numFmtId="177" fontId="32" fillId="0" borderId="0" xfId="1" applyNumberFormat="1" applyFont="1" applyFill="1" applyAlignment="1">
      <alignment horizontal="center" vertical="center"/>
    </xf>
    <xf numFmtId="0" fontId="39" fillId="0" borderId="0" xfId="0" applyFont="1" applyFill="1" applyAlignment="1">
      <alignment vertical="center"/>
    </xf>
    <xf numFmtId="0" fontId="36" fillId="0" borderId="0" xfId="0" applyFont="1" applyFill="1" applyAlignment="1">
      <alignment horizontal="right" vertical="center"/>
    </xf>
    <xf numFmtId="0" fontId="36" fillId="0" borderId="0" xfId="0" applyFont="1" applyFill="1" applyAlignment="1">
      <alignment vertical="center"/>
    </xf>
    <xf numFmtId="0" fontId="32" fillId="0" borderId="5" xfId="0" applyFont="1" applyFill="1" applyBorder="1" applyAlignment="1">
      <alignment horizontal="right" vertical="center" indent="1"/>
    </xf>
    <xf numFmtId="0" fontId="33" fillId="0" borderId="5" xfId="0" applyFont="1" applyFill="1" applyBorder="1" applyAlignment="1">
      <alignment horizontal="right" vertical="center" indent="1"/>
    </xf>
    <xf numFmtId="0" fontId="33" fillId="0" borderId="32" xfId="0" applyFont="1" applyFill="1" applyBorder="1" applyAlignment="1">
      <alignment horizontal="right" vertical="center" indent="1"/>
    </xf>
    <xf numFmtId="0" fontId="47" fillId="0" borderId="15" xfId="0" quotePrefix="1" applyFont="1" applyFill="1" applyBorder="1" applyAlignment="1">
      <alignment horizontal="left" vertical="center" indent="1"/>
    </xf>
    <xf numFmtId="0" fontId="33" fillId="0" borderId="23" xfId="0" quotePrefix="1" applyFont="1" applyFill="1" applyBorder="1" applyAlignment="1">
      <alignment horizontal="left" vertical="center" indent="1"/>
    </xf>
    <xf numFmtId="0" fontId="33" fillId="0" borderId="74" xfId="0" quotePrefix="1" applyFont="1" applyFill="1" applyBorder="1" applyAlignment="1">
      <alignment horizontal="left" vertical="center" indent="1"/>
    </xf>
    <xf numFmtId="0" fontId="33" fillId="0" borderId="19" xfId="0" applyFont="1" applyFill="1" applyBorder="1" applyAlignment="1">
      <alignment horizontal="left" vertical="center" indent="1"/>
    </xf>
    <xf numFmtId="0" fontId="33" fillId="0" borderId="0" xfId="5" applyFont="1" applyFill="1" applyAlignment="1">
      <alignment vertical="center"/>
    </xf>
    <xf numFmtId="0" fontId="33" fillId="0" borderId="13" xfId="5" applyFont="1" applyFill="1" applyBorder="1" applyAlignment="1">
      <alignment horizontal="center" vertical="center"/>
    </xf>
    <xf numFmtId="0" fontId="33" fillId="0" borderId="45" xfId="5" applyFont="1" applyFill="1" applyBorder="1" applyAlignment="1">
      <alignment horizontal="center" vertical="center"/>
    </xf>
    <xf numFmtId="0" fontId="33" fillId="0" borderId="55" xfId="5" applyFont="1" applyFill="1" applyBorder="1" applyAlignment="1">
      <alignment horizontal="center" vertical="center"/>
    </xf>
    <xf numFmtId="0" fontId="33" fillId="0" borderId="48" xfId="5" applyFont="1" applyFill="1" applyBorder="1" applyAlignment="1">
      <alignment horizontal="center" vertical="center"/>
    </xf>
    <xf numFmtId="0" fontId="33" fillId="0" borderId="58" xfId="5" applyFont="1" applyFill="1" applyBorder="1" applyAlignment="1">
      <alignment horizontal="center" vertical="center"/>
    </xf>
    <xf numFmtId="181" fontId="33" fillId="0" borderId="58" xfId="1" applyNumberFormat="1" applyFont="1" applyFill="1" applyBorder="1" applyAlignment="1">
      <alignment vertical="center"/>
    </xf>
    <xf numFmtId="181" fontId="33" fillId="0" borderId="56" xfId="1" applyNumberFormat="1" applyFont="1" applyFill="1" applyBorder="1" applyAlignment="1">
      <alignment vertical="center"/>
    </xf>
    <xf numFmtId="1" fontId="33" fillId="0" borderId="0" xfId="5" applyNumberFormat="1" applyFont="1" applyFill="1" applyAlignment="1">
      <alignment vertical="center"/>
    </xf>
    <xf numFmtId="0" fontId="32" fillId="0" borderId="0" xfId="5" applyFont="1" applyFill="1" applyAlignment="1">
      <alignment vertical="center"/>
    </xf>
    <xf numFmtId="181" fontId="33" fillId="0" borderId="22" xfId="1" applyNumberFormat="1" applyFont="1" applyFill="1" applyBorder="1" applyAlignment="1">
      <alignment vertical="center"/>
    </xf>
    <xf numFmtId="177" fontId="33" fillId="0" borderId="46" xfId="1" applyNumberFormat="1" applyFont="1" applyFill="1" applyBorder="1" applyAlignment="1">
      <alignment vertical="center"/>
    </xf>
    <xf numFmtId="177" fontId="32" fillId="0" borderId="36" xfId="1" applyNumberFormat="1" applyFont="1" applyFill="1" applyBorder="1" applyAlignment="1">
      <alignment vertical="center"/>
    </xf>
    <xf numFmtId="177" fontId="32" fillId="0" borderId="42" xfId="1" applyNumberFormat="1" applyFont="1" applyFill="1" applyBorder="1" applyAlignment="1">
      <alignment vertical="center"/>
    </xf>
    <xf numFmtId="9" fontId="33" fillId="0" borderId="45" xfId="14" applyFont="1" applyFill="1" applyBorder="1" applyAlignment="1">
      <alignment vertical="center"/>
    </xf>
    <xf numFmtId="9" fontId="32" fillId="0" borderId="45" xfId="14" applyFont="1" applyFill="1" applyBorder="1" applyAlignment="1">
      <alignment vertical="center"/>
    </xf>
    <xf numFmtId="0" fontId="47" fillId="0" borderId="8" xfId="5" applyFont="1" applyFill="1" applyBorder="1" applyAlignment="1">
      <alignment horizontal="right" vertical="center" wrapText="1" indent="1"/>
    </xf>
    <xf numFmtId="0" fontId="33" fillId="0" borderId="8" xfId="5" applyFont="1" applyFill="1" applyBorder="1" applyAlignment="1">
      <alignment horizontal="right" vertical="center" indent="1"/>
    </xf>
    <xf numFmtId="0" fontId="32" fillId="0" borderId="8" xfId="5" applyFont="1" applyFill="1" applyBorder="1" applyAlignment="1">
      <alignment horizontal="right" vertical="center" indent="1"/>
    </xf>
    <xf numFmtId="0" fontId="47" fillId="0" borderId="21" xfId="5" applyFont="1" applyFill="1" applyBorder="1" applyAlignment="1">
      <alignment horizontal="right" vertical="center" wrapText="1" indent="1"/>
    </xf>
    <xf numFmtId="0" fontId="47" fillId="0" borderId="8" xfId="5" applyFont="1" applyFill="1" applyBorder="1" applyAlignment="1">
      <alignment horizontal="right" vertical="center" indent="1"/>
    </xf>
    <xf numFmtId="0" fontId="33" fillId="0" borderId="8" xfId="5" applyFont="1" applyFill="1" applyBorder="1" applyAlignment="1">
      <alignment horizontal="right" vertical="center" wrapText="1" indent="1"/>
    </xf>
    <xf numFmtId="0" fontId="32" fillId="0" borderId="9" xfId="5" applyFont="1" applyFill="1" applyBorder="1" applyAlignment="1">
      <alignment horizontal="right" vertical="center" indent="1"/>
    </xf>
    <xf numFmtId="0" fontId="47" fillId="0" borderId="15" xfId="5" applyFont="1" applyFill="1" applyBorder="1" applyAlignment="1">
      <alignment horizontal="left" wrapText="1" indent="3"/>
    </xf>
    <xf numFmtId="0" fontId="47" fillId="0" borderId="15" xfId="5" applyFont="1" applyFill="1" applyBorder="1" applyAlignment="1">
      <alignment horizontal="left" vertical="center" indent="1"/>
    </xf>
    <xf numFmtId="0" fontId="47" fillId="0" borderId="15" xfId="5" applyFont="1" applyFill="1" applyBorder="1" applyAlignment="1">
      <alignment horizontal="left" vertical="center" wrapText="1" indent="1"/>
    </xf>
    <xf numFmtId="0" fontId="33" fillId="0" borderId="15" xfId="5" applyFont="1" applyFill="1" applyBorder="1" applyAlignment="1">
      <alignment horizontal="left" vertical="center" indent="1"/>
    </xf>
    <xf numFmtId="0" fontId="32" fillId="0" borderId="15" xfId="5" quotePrefix="1" applyFont="1" applyFill="1" applyBorder="1" applyAlignment="1">
      <alignment horizontal="left" vertical="center" indent="1"/>
    </xf>
    <xf numFmtId="0" fontId="32" fillId="0" borderId="15" xfId="5" applyFont="1" applyFill="1" applyBorder="1" applyAlignment="1">
      <alignment horizontal="left" vertical="center" indent="1"/>
    </xf>
    <xf numFmtId="0" fontId="47" fillId="0" borderId="23" xfId="5" applyFont="1" applyFill="1" applyBorder="1" applyAlignment="1">
      <alignment horizontal="left" vertical="center" wrapText="1" indent="1"/>
    </xf>
    <xf numFmtId="0" fontId="32" fillId="0" borderId="74" xfId="5" applyFont="1" applyFill="1" applyBorder="1" applyAlignment="1">
      <alignment horizontal="left" vertical="center" indent="1"/>
    </xf>
    <xf numFmtId="0" fontId="33" fillId="0" borderId="0" xfId="5" applyFont="1" applyFill="1" applyAlignment="1">
      <alignment horizontal="center" vertical="center"/>
    </xf>
    <xf numFmtId="1" fontId="33" fillId="0" borderId="58" xfId="0" applyNumberFormat="1" applyFont="1" applyFill="1" applyBorder="1" applyAlignment="1">
      <alignment horizontal="right" vertical="center"/>
    </xf>
    <xf numFmtId="181" fontId="32" fillId="0" borderId="77" xfId="1" applyNumberFormat="1" applyFont="1" applyFill="1" applyBorder="1" applyAlignment="1">
      <alignment horizontal="right" vertical="center"/>
    </xf>
    <xf numFmtId="177" fontId="32" fillId="0" borderId="94" xfId="1" applyNumberFormat="1" applyFont="1" applyFill="1" applyBorder="1" applyAlignment="1">
      <alignment horizontal="right" vertical="center"/>
    </xf>
    <xf numFmtId="0" fontId="47" fillId="0" borderId="75" xfId="0" applyFont="1" applyFill="1" applyBorder="1" applyAlignment="1">
      <alignment horizontal="right" vertical="center" wrapText="1" indent="1"/>
    </xf>
    <xf numFmtId="0" fontId="47" fillId="0" borderId="79" xfId="0" applyFont="1" applyFill="1" applyBorder="1" applyAlignment="1">
      <alignment horizontal="right" vertical="center" wrapText="1" indent="1"/>
    </xf>
    <xf numFmtId="0" fontId="32" fillId="0" borderId="76" xfId="0" applyFont="1" applyFill="1" applyBorder="1" applyAlignment="1">
      <alignment horizontal="right" vertical="center" indent="1"/>
    </xf>
    <xf numFmtId="49" fontId="33" fillId="0" borderId="75" xfId="14" applyNumberFormat="1" applyFont="1" applyFill="1" applyBorder="1" applyAlignment="1">
      <alignment horizontal="right" vertical="center" indent="1"/>
    </xf>
    <xf numFmtId="49" fontId="32" fillId="0" borderId="75" xfId="14" applyNumberFormat="1" applyFont="1" applyFill="1" applyBorder="1" applyAlignment="1">
      <alignment horizontal="right" vertical="center" indent="1"/>
    </xf>
    <xf numFmtId="49" fontId="47" fillId="0" borderId="75" xfId="14" applyNumberFormat="1" applyFont="1" applyFill="1" applyBorder="1" applyAlignment="1">
      <alignment horizontal="right" vertical="center" indent="1"/>
    </xf>
    <xf numFmtId="0" fontId="32" fillId="0" borderId="15" xfId="0" quotePrefix="1" applyFont="1" applyFill="1" applyBorder="1" applyAlignment="1">
      <alignment horizontal="left" vertical="center" indent="1"/>
    </xf>
    <xf numFmtId="0" fontId="32" fillId="0" borderId="74" xfId="0" quotePrefix="1" applyFont="1" applyFill="1" applyBorder="1" applyAlignment="1">
      <alignment horizontal="left" vertical="center" indent="1"/>
    </xf>
    <xf numFmtId="0" fontId="33" fillId="0" borderId="15" xfId="0" quotePrefix="1" applyFont="1" applyFill="1" applyBorder="1" applyAlignment="1">
      <alignment horizontal="left" vertical="top" indent="1"/>
    </xf>
    <xf numFmtId="0" fontId="32" fillId="0" borderId="0" xfId="8" applyFont="1" applyFill="1" applyAlignment="1">
      <alignment vertical="center"/>
    </xf>
    <xf numFmtId="0" fontId="32" fillId="0" borderId="45" xfId="8" applyFont="1" applyFill="1" applyBorder="1" applyAlignment="1">
      <alignment vertical="center"/>
    </xf>
    <xf numFmtId="0" fontId="32" fillId="0" borderId="48" xfId="8" applyFont="1" applyFill="1" applyBorder="1" applyAlignment="1">
      <alignment vertical="center"/>
    </xf>
    <xf numFmtId="0" fontId="32" fillId="0" borderId="55" xfId="8" applyFont="1" applyFill="1" applyBorder="1" applyAlignment="1">
      <alignment vertical="center"/>
    </xf>
    <xf numFmtId="0" fontId="32" fillId="0" borderId="56" xfId="8" applyFont="1" applyFill="1" applyBorder="1" applyAlignment="1">
      <alignment vertical="center"/>
    </xf>
    <xf numFmtId="168" fontId="33" fillId="0" borderId="45" xfId="12" applyNumberFormat="1" applyFont="1" applyFill="1" applyBorder="1" applyAlignment="1">
      <alignment horizontal="right" vertical="center" readingOrder="1"/>
    </xf>
    <xf numFmtId="168" fontId="33" fillId="0" borderId="48" xfId="12" applyNumberFormat="1" applyFont="1" applyFill="1" applyBorder="1" applyAlignment="1">
      <alignment horizontal="right" vertical="center"/>
    </xf>
    <xf numFmtId="2" fontId="33" fillId="0" borderId="48" xfId="0" applyNumberFormat="1" applyFont="1" applyFill="1" applyBorder="1" applyAlignment="1">
      <alignment horizontal="right" vertical="center" readingOrder="1"/>
    </xf>
    <xf numFmtId="2" fontId="33" fillId="0" borderId="56" xfId="0" applyNumberFormat="1" applyFont="1" applyFill="1" applyBorder="1" applyAlignment="1">
      <alignment horizontal="right" vertical="center" readingOrder="1"/>
    </xf>
    <xf numFmtId="2" fontId="33" fillId="0" borderId="55" xfId="0" applyNumberFormat="1" applyFont="1" applyFill="1" applyBorder="1" applyAlignment="1">
      <alignment horizontal="right" vertical="center" readingOrder="1"/>
    </xf>
    <xf numFmtId="168" fontId="32" fillId="0" borderId="45" xfId="8" applyNumberFormat="1" applyFont="1" applyFill="1" applyBorder="1" applyAlignment="1">
      <alignment horizontal="right" vertical="center" readingOrder="1"/>
    </xf>
    <xf numFmtId="168" fontId="32" fillId="0" borderId="45" xfId="8" applyNumberFormat="1" applyFont="1" applyFill="1" applyBorder="1" applyAlignment="1">
      <alignment horizontal="right" vertical="center"/>
    </xf>
    <xf numFmtId="168" fontId="32" fillId="0" borderId="48" xfId="8" applyNumberFormat="1" applyFont="1" applyFill="1" applyBorder="1" applyAlignment="1">
      <alignment horizontal="right" vertical="center"/>
    </xf>
    <xf numFmtId="168" fontId="32" fillId="0" borderId="55" xfId="8" applyNumberFormat="1" applyFont="1" applyFill="1" applyBorder="1" applyAlignment="1">
      <alignment horizontal="right" vertical="center"/>
    </xf>
    <xf numFmtId="168" fontId="32" fillId="0" borderId="56" xfId="8" applyNumberFormat="1" applyFont="1" applyFill="1" applyBorder="1" applyAlignment="1">
      <alignment horizontal="right" vertical="center"/>
    </xf>
    <xf numFmtId="168" fontId="33" fillId="0" borderId="55" xfId="12" applyNumberFormat="1" applyFont="1" applyFill="1" applyBorder="1" applyAlignment="1">
      <alignment horizontal="right" vertical="center"/>
    </xf>
    <xf numFmtId="168" fontId="33" fillId="0" borderId="56" xfId="12" applyNumberFormat="1" applyFont="1" applyFill="1" applyBorder="1" applyAlignment="1">
      <alignment horizontal="right" vertical="center"/>
    </xf>
    <xf numFmtId="2" fontId="33" fillId="0" borderId="48" xfId="12" applyNumberFormat="1" applyFont="1" applyFill="1" applyBorder="1" applyAlignment="1">
      <alignment horizontal="right" vertical="center"/>
    </xf>
    <xf numFmtId="2" fontId="33" fillId="0" borderId="56" xfId="12" applyNumberFormat="1" applyFont="1" applyFill="1" applyBorder="1" applyAlignment="1">
      <alignment horizontal="right" vertical="center"/>
    </xf>
    <xf numFmtId="2" fontId="33" fillId="0" borderId="55" xfId="12" applyNumberFormat="1" applyFont="1" applyFill="1" applyBorder="1" applyAlignment="1">
      <alignment horizontal="right" vertical="center"/>
    </xf>
    <xf numFmtId="2" fontId="33" fillId="0" borderId="45" xfId="12" applyNumberFormat="1" applyFont="1" applyFill="1" applyBorder="1" applyAlignment="1">
      <alignment horizontal="right" vertical="center" readingOrder="1"/>
    </xf>
    <xf numFmtId="2" fontId="33" fillId="0" borderId="45" xfId="12" applyNumberFormat="1" applyFont="1" applyFill="1" applyBorder="1" applyAlignment="1">
      <alignment horizontal="right" vertical="center"/>
    </xf>
    <xf numFmtId="168" fontId="32" fillId="0" borderId="49" xfId="8" applyNumberFormat="1" applyFont="1" applyFill="1" applyBorder="1" applyAlignment="1">
      <alignment horizontal="right" vertical="center" readingOrder="1"/>
    </xf>
    <xf numFmtId="168" fontId="32" fillId="0" borderId="78" xfId="8" applyNumberFormat="1" applyFont="1" applyFill="1" applyBorder="1" applyAlignment="1">
      <alignment horizontal="right" vertical="center" readingOrder="1"/>
    </xf>
    <xf numFmtId="168" fontId="32" fillId="0" borderId="57" xfId="8" applyNumberFormat="1" applyFont="1" applyFill="1" applyBorder="1" applyAlignment="1">
      <alignment horizontal="right" vertical="center" readingOrder="1"/>
    </xf>
    <xf numFmtId="168" fontId="32" fillId="0" borderId="22" xfId="8" applyNumberFormat="1" applyFont="1" applyFill="1" applyBorder="1" applyAlignment="1">
      <alignment horizontal="right" vertical="center"/>
    </xf>
    <xf numFmtId="168" fontId="32" fillId="0" borderId="83" xfId="8" applyNumberFormat="1" applyFont="1" applyFill="1" applyBorder="1" applyAlignment="1">
      <alignment horizontal="right" vertical="center"/>
    </xf>
    <xf numFmtId="168" fontId="32" fillId="0" borderId="85" xfId="8" applyNumberFormat="1" applyFont="1" applyFill="1" applyBorder="1" applyAlignment="1">
      <alignment horizontal="right" vertical="center"/>
    </xf>
    <xf numFmtId="168" fontId="32" fillId="0" borderId="86" xfId="8" applyNumberFormat="1" applyFont="1" applyFill="1" applyBorder="1" applyAlignment="1">
      <alignment horizontal="right" vertical="center"/>
    </xf>
    <xf numFmtId="168" fontId="32" fillId="0" borderId="48" xfId="8" applyNumberFormat="1" applyFont="1" applyFill="1" applyBorder="1" applyAlignment="1">
      <alignment horizontal="right" vertical="center" readingOrder="1"/>
    </xf>
    <xf numFmtId="168" fontId="32" fillId="0" borderId="55" xfId="8" applyNumberFormat="1" applyFont="1" applyFill="1" applyBorder="1" applyAlignment="1">
      <alignment horizontal="right" vertical="center" readingOrder="1"/>
    </xf>
    <xf numFmtId="168" fontId="32" fillId="0" borderId="56" xfId="8" applyNumberFormat="1" applyFont="1" applyFill="1" applyBorder="1" applyAlignment="1">
      <alignment horizontal="right" vertical="center" readingOrder="1"/>
    </xf>
    <xf numFmtId="0" fontId="47" fillId="0" borderId="75" xfId="8" applyFont="1" applyFill="1" applyBorder="1" applyAlignment="1">
      <alignment horizontal="right" vertical="center" indent="1"/>
    </xf>
    <xf numFmtId="0" fontId="32" fillId="0" borderId="75" xfId="8" applyFont="1" applyFill="1" applyBorder="1" applyAlignment="1">
      <alignment horizontal="right" vertical="center" indent="1"/>
    </xf>
    <xf numFmtId="0" fontId="33" fillId="0" borderId="75" xfId="12" applyFont="1" applyFill="1" applyBorder="1" applyAlignment="1">
      <alignment horizontal="right" vertical="center" indent="1"/>
    </xf>
    <xf numFmtId="0" fontId="32" fillId="0" borderId="75" xfId="12" applyFont="1" applyFill="1" applyBorder="1" applyAlignment="1">
      <alignment horizontal="right" vertical="center" indent="1"/>
    </xf>
    <xf numFmtId="0" fontId="33" fillId="0" borderId="75" xfId="8" applyFont="1" applyFill="1" applyBorder="1" applyAlignment="1">
      <alignment horizontal="right" vertical="center" indent="1"/>
    </xf>
    <xf numFmtId="0" fontId="32" fillId="0" borderId="76" xfId="8" applyFont="1" applyFill="1" applyBorder="1" applyAlignment="1">
      <alignment horizontal="right" vertical="center" indent="1"/>
    </xf>
    <xf numFmtId="0" fontId="32" fillId="0" borderId="79" xfId="8" applyFont="1" applyFill="1" applyBorder="1" applyAlignment="1">
      <alignment horizontal="right" vertical="center" indent="1"/>
    </xf>
    <xf numFmtId="0" fontId="47" fillId="0" borderId="15" xfId="8" applyFont="1" applyFill="1" applyBorder="1" applyAlignment="1">
      <alignment horizontal="left" vertical="center" indent="1"/>
    </xf>
    <xf numFmtId="0" fontId="32" fillId="0" borderId="15" xfId="8" applyFont="1" applyFill="1" applyBorder="1" applyAlignment="1">
      <alignment horizontal="left" vertical="center" indent="1"/>
    </xf>
    <xf numFmtId="0" fontId="32" fillId="0" borderId="20" xfId="8" applyFont="1" applyFill="1" applyBorder="1" applyAlignment="1">
      <alignment horizontal="left" vertical="center" indent="1"/>
    </xf>
    <xf numFmtId="0" fontId="32" fillId="0" borderId="23" xfId="8" applyFont="1" applyFill="1" applyBorder="1" applyAlignment="1">
      <alignment horizontal="left" vertical="center" indent="1"/>
    </xf>
    <xf numFmtId="0" fontId="33" fillId="0" borderId="20" xfId="12" applyFont="1" applyFill="1" applyBorder="1" applyAlignment="1">
      <alignment horizontal="left" vertical="top" indent="2"/>
    </xf>
    <xf numFmtId="0" fontId="14" fillId="0" borderId="0" xfId="12" applyFont="1" applyFill="1" applyAlignment="1">
      <alignment horizontal="left" indent="1"/>
    </xf>
    <xf numFmtId="2" fontId="33" fillId="0" borderId="45" xfId="9" applyNumberFormat="1" applyFont="1" applyFill="1" applyBorder="1" applyAlignment="1">
      <alignment horizontal="right" vertical="center"/>
    </xf>
    <xf numFmtId="2" fontId="32" fillId="0" borderId="45" xfId="12" applyNumberFormat="1" applyFont="1" applyFill="1" applyBorder="1" applyAlignment="1">
      <alignment horizontal="right" vertical="center"/>
    </xf>
    <xf numFmtId="0" fontId="32" fillId="0" borderId="45" xfId="12" applyFont="1" applyFill="1" applyBorder="1" applyAlignment="1">
      <alignment horizontal="right" vertical="center"/>
    </xf>
    <xf numFmtId="0" fontId="32" fillId="0" borderId="22" xfId="12" applyFont="1" applyFill="1" applyBorder="1" applyAlignment="1">
      <alignment horizontal="right" vertical="center"/>
    </xf>
    <xf numFmtId="2" fontId="32" fillId="0" borderId="36" xfId="12" applyNumberFormat="1" applyFont="1" applyFill="1" applyBorder="1" applyAlignment="1">
      <alignment horizontal="right" vertical="center"/>
    </xf>
    <xf numFmtId="2" fontId="33" fillId="0" borderId="36" xfId="9" applyNumberFormat="1" applyFont="1" applyFill="1" applyBorder="1" applyAlignment="1">
      <alignment horizontal="right" vertical="center"/>
    </xf>
    <xf numFmtId="0" fontId="47" fillId="0" borderId="8" xfId="9" applyFont="1" applyFill="1" applyBorder="1" applyAlignment="1">
      <alignment horizontal="right" vertical="center" indent="1"/>
    </xf>
    <xf numFmtId="0" fontId="33" fillId="0" borderId="8" xfId="9" applyFont="1" applyFill="1" applyBorder="1" applyAlignment="1">
      <alignment horizontal="right" vertical="center" indent="1"/>
    </xf>
    <xf numFmtId="0" fontId="32" fillId="0" borderId="21" xfId="12" applyFont="1" applyFill="1" applyBorder="1" applyAlignment="1">
      <alignment horizontal="right" vertical="center" indent="1"/>
    </xf>
    <xf numFmtId="0" fontId="32" fillId="0" borderId="9" xfId="12" applyFont="1" applyFill="1" applyBorder="1" applyAlignment="1">
      <alignment horizontal="right" vertical="center" indent="1"/>
    </xf>
    <xf numFmtId="0" fontId="33" fillId="0" borderId="8" xfId="9" applyFont="1" applyFill="1" applyBorder="1" applyAlignment="1">
      <alignment horizontal="right" vertical="center" wrapText="1" indent="1"/>
    </xf>
    <xf numFmtId="0" fontId="33" fillId="0" borderId="9" xfId="9" applyFont="1" applyFill="1" applyBorder="1" applyAlignment="1">
      <alignment horizontal="right" vertical="center" indent="1"/>
    </xf>
    <xf numFmtId="0" fontId="47" fillId="0" borderId="15" xfId="9" applyFont="1" applyFill="1" applyBorder="1" applyAlignment="1">
      <alignment horizontal="left" vertical="center" indent="1"/>
    </xf>
    <xf numFmtId="0" fontId="33" fillId="0" borderId="15" xfId="9" applyFont="1" applyFill="1" applyBorder="1" applyAlignment="1">
      <alignment horizontal="left" vertical="center" indent="1"/>
    </xf>
    <xf numFmtId="0" fontId="32" fillId="0" borderId="23" xfId="12" applyFont="1" applyFill="1" applyBorder="1" applyAlignment="1">
      <alignment horizontal="left" vertical="center" indent="1"/>
    </xf>
    <xf numFmtId="0" fontId="32" fillId="0" borderId="20" xfId="12" applyFont="1" applyFill="1" applyBorder="1" applyAlignment="1">
      <alignment horizontal="left" vertical="center" indent="1"/>
    </xf>
    <xf numFmtId="0" fontId="33" fillId="0" borderId="20" xfId="9" applyFont="1" applyFill="1" applyBorder="1" applyAlignment="1">
      <alignment horizontal="left" vertical="center" indent="1"/>
    </xf>
    <xf numFmtId="167" fontId="33" fillId="0" borderId="0" xfId="0" applyNumberFormat="1" applyFont="1" applyFill="1" applyAlignment="1">
      <alignment vertical="center"/>
    </xf>
    <xf numFmtId="0" fontId="33" fillId="0" borderId="0" xfId="0" applyNumberFormat="1" applyFont="1" applyFill="1" applyAlignment="1">
      <alignment vertical="center"/>
    </xf>
    <xf numFmtId="2" fontId="33" fillId="0" borderId="0" xfId="0" applyNumberFormat="1" applyFont="1" applyFill="1" applyAlignment="1">
      <alignment vertical="center"/>
    </xf>
    <xf numFmtId="0" fontId="32" fillId="0" borderId="45" xfId="0" applyFont="1" applyFill="1" applyBorder="1" applyAlignment="1">
      <alignment horizontal="right" vertical="center"/>
    </xf>
    <xf numFmtId="2" fontId="33" fillId="0" borderId="45" xfId="0" applyNumberFormat="1" applyFont="1" applyFill="1" applyBorder="1" applyAlignment="1">
      <alignment horizontal="center" vertical="center"/>
    </xf>
    <xf numFmtId="2" fontId="33" fillId="0" borderId="15" xfId="0" applyNumberFormat="1" applyFont="1" applyFill="1" applyBorder="1" applyAlignment="1">
      <alignment horizontal="center" vertical="center"/>
    </xf>
    <xf numFmtId="2" fontId="33" fillId="0" borderId="19" xfId="0" applyNumberFormat="1" applyFont="1" applyFill="1" applyBorder="1" applyAlignment="1">
      <alignment horizontal="center" vertical="center"/>
    </xf>
    <xf numFmtId="176" fontId="33" fillId="0" borderId="0" xfId="0" applyNumberFormat="1" applyFont="1" applyFill="1" applyAlignment="1">
      <alignment vertical="center"/>
    </xf>
    <xf numFmtId="0" fontId="32" fillId="0" borderId="44" xfId="0" applyFont="1" applyFill="1" applyBorder="1" applyAlignment="1">
      <alignment horizontal="right" vertical="center"/>
    </xf>
    <xf numFmtId="2" fontId="33" fillId="0" borderId="44" xfId="0" applyNumberFormat="1" applyFont="1" applyFill="1" applyBorder="1" applyAlignment="1">
      <alignment horizontal="center" vertical="center"/>
    </xf>
    <xf numFmtId="2" fontId="33" fillId="0" borderId="74" xfId="0" applyNumberFormat="1" applyFont="1" applyFill="1" applyBorder="1" applyAlignment="1">
      <alignment horizontal="center" vertical="center"/>
    </xf>
    <xf numFmtId="0" fontId="32" fillId="0" borderId="45" xfId="13" applyFont="1" applyFill="1" applyBorder="1" applyAlignment="1">
      <alignment vertical="center"/>
    </xf>
    <xf numFmtId="0" fontId="32" fillId="0" borderId="0" xfId="13" applyFont="1" applyFill="1" applyAlignment="1">
      <alignment vertical="center"/>
    </xf>
    <xf numFmtId="0" fontId="32" fillId="0" borderId="45" xfId="13" applyFont="1" applyFill="1" applyBorder="1" applyAlignment="1">
      <alignment horizontal="right" vertical="center"/>
    </xf>
    <xf numFmtId="168" fontId="33" fillId="0" borderId="45" xfId="11" applyNumberFormat="1" applyFont="1" applyFill="1" applyBorder="1" applyAlignment="1">
      <alignment horizontal="right" vertical="center"/>
    </xf>
    <xf numFmtId="168" fontId="32" fillId="0" borderId="45" xfId="13" applyNumberFormat="1" applyFont="1" applyFill="1" applyBorder="1" applyAlignment="1">
      <alignment horizontal="right" vertical="center"/>
    </xf>
    <xf numFmtId="0" fontId="33" fillId="0" borderId="0" xfId="13" applyFont="1" applyFill="1" applyAlignment="1">
      <alignment vertical="center"/>
    </xf>
    <xf numFmtId="168" fontId="33" fillId="0" borderId="45" xfId="10" applyNumberFormat="1" applyFont="1" applyFill="1" applyBorder="1" applyAlignment="1">
      <alignment horizontal="right" vertical="center"/>
    </xf>
    <xf numFmtId="168" fontId="33" fillId="0" borderId="36" xfId="13" applyNumberFormat="1" applyFont="1" applyFill="1" applyBorder="1" applyAlignment="1">
      <alignment horizontal="right" vertical="center"/>
    </xf>
    <xf numFmtId="168" fontId="33" fillId="0" borderId="45" xfId="13" applyNumberFormat="1" applyFont="1" applyFill="1" applyBorder="1" applyAlignment="1">
      <alignment horizontal="right" vertical="center"/>
    </xf>
    <xf numFmtId="0" fontId="33" fillId="0" borderId="0" xfId="13" applyFont="1" applyFill="1" applyAlignment="1">
      <alignment horizontal="center" vertical="center"/>
    </xf>
    <xf numFmtId="168" fontId="33" fillId="0" borderId="45" xfId="11" applyNumberFormat="1" applyFont="1" applyFill="1" applyBorder="1" applyAlignment="1">
      <alignment horizontal="right" vertical="center" readingOrder="1"/>
    </xf>
    <xf numFmtId="168" fontId="33" fillId="0" borderId="22" xfId="13" applyNumberFormat="1" applyFont="1" applyFill="1" applyBorder="1" applyAlignment="1">
      <alignment horizontal="right" vertical="center"/>
    </xf>
    <xf numFmtId="2" fontId="33" fillId="0" borderId="36" xfId="13" applyNumberFormat="1" applyFont="1" applyFill="1" applyBorder="1" applyAlignment="1">
      <alignment horizontal="right" vertical="center"/>
    </xf>
    <xf numFmtId="2" fontId="33" fillId="0" borderId="22" xfId="13" applyNumberFormat="1" applyFont="1" applyFill="1" applyBorder="1" applyAlignment="1">
      <alignment horizontal="right" vertical="center"/>
    </xf>
    <xf numFmtId="2" fontId="33" fillId="0" borderId="45" xfId="10" applyNumberFormat="1" applyFont="1" applyFill="1" applyBorder="1" applyAlignment="1">
      <alignment horizontal="right" vertical="center"/>
    </xf>
    <xf numFmtId="2" fontId="33" fillId="0" borderId="45" xfId="13" applyNumberFormat="1" applyFont="1" applyFill="1" applyBorder="1" applyAlignment="1">
      <alignment horizontal="right" vertical="center"/>
    </xf>
    <xf numFmtId="2" fontId="32" fillId="0" borderId="45" xfId="13" applyNumberFormat="1" applyFont="1" applyFill="1" applyBorder="1" applyAlignment="1">
      <alignment horizontal="right" vertical="center"/>
    </xf>
    <xf numFmtId="2" fontId="11" fillId="0" borderId="45" xfId="13" applyNumberFormat="1" applyFont="1" applyFill="1" applyBorder="1" applyAlignment="1">
      <alignment horizontal="center" vertical="center"/>
    </xf>
    <xf numFmtId="0" fontId="11" fillId="0" borderId="45" xfId="13" applyFont="1" applyFill="1" applyBorder="1" applyAlignment="1">
      <alignment horizontal="center" vertical="center"/>
    </xf>
    <xf numFmtId="0" fontId="11" fillId="0" borderId="45" xfId="13" applyFont="1" applyFill="1" applyBorder="1" applyAlignment="1">
      <alignment horizontal="center" vertical="center" wrapText="1"/>
    </xf>
    <xf numFmtId="2" fontId="47" fillId="0" borderId="45" xfId="13" applyNumberFormat="1" applyFont="1" applyFill="1" applyBorder="1" applyAlignment="1">
      <alignment horizontal="right" vertical="center"/>
    </xf>
    <xf numFmtId="2" fontId="33" fillId="0" borderId="45" xfId="11" applyNumberFormat="1" applyFont="1" applyFill="1" applyBorder="1" applyAlignment="1">
      <alignment horizontal="right" vertical="center"/>
    </xf>
    <xf numFmtId="168" fontId="33" fillId="0" borderId="45" xfId="0" applyNumberFormat="1" applyFont="1" applyFill="1" applyBorder="1" applyAlignment="1">
      <alignment horizontal="right" vertical="center"/>
    </xf>
    <xf numFmtId="168" fontId="32" fillId="0" borderId="45" xfId="11" applyNumberFormat="1" applyFont="1" applyFill="1" applyBorder="1" applyAlignment="1">
      <alignment horizontal="right" vertical="center"/>
    </xf>
    <xf numFmtId="0" fontId="32" fillId="0" borderId="9" xfId="13" applyFont="1" applyFill="1" applyBorder="1" applyAlignment="1">
      <alignment vertical="center"/>
    </xf>
    <xf numFmtId="0" fontId="33" fillId="0" borderId="36" xfId="13" applyFont="1" applyFill="1" applyBorder="1" applyAlignment="1">
      <alignment vertical="center"/>
    </xf>
    <xf numFmtId="0" fontId="33" fillId="0" borderId="36" xfId="13" applyFont="1" applyFill="1" applyBorder="1" applyAlignment="1">
      <alignment horizontal="right" vertical="center"/>
    </xf>
    <xf numFmtId="0" fontId="47" fillId="0" borderId="8" xfId="10" applyFont="1" applyFill="1" applyBorder="1" applyAlignment="1">
      <alignment horizontal="right" vertical="center" indent="1"/>
    </xf>
    <xf numFmtId="0" fontId="32" fillId="0" borderId="8" xfId="13" applyFont="1" applyFill="1" applyBorder="1" applyAlignment="1">
      <alignment horizontal="right" vertical="center" indent="1"/>
    </xf>
    <xf numFmtId="0" fontId="32" fillId="0" borderId="8" xfId="11" applyFont="1" applyFill="1" applyBorder="1" applyAlignment="1">
      <alignment horizontal="right" vertical="center" indent="1" readingOrder="2"/>
    </xf>
    <xf numFmtId="0" fontId="33" fillId="0" borderId="8" xfId="11" applyFont="1" applyFill="1" applyBorder="1" applyAlignment="1">
      <alignment horizontal="right" vertical="center" indent="1" readingOrder="1"/>
    </xf>
    <xf numFmtId="0" fontId="33" fillId="0" borderId="8" xfId="11" applyFont="1" applyFill="1" applyBorder="1" applyAlignment="1">
      <alignment horizontal="right" vertical="center" wrapText="1" indent="1"/>
    </xf>
    <xf numFmtId="0" fontId="33" fillId="0" borderId="9" xfId="13" applyFont="1" applyFill="1" applyBorder="1" applyAlignment="1">
      <alignment horizontal="right" vertical="center" indent="1"/>
    </xf>
    <xf numFmtId="0" fontId="33" fillId="0" borderId="8" xfId="13" applyFont="1" applyFill="1" applyBorder="1" applyAlignment="1">
      <alignment horizontal="right" vertical="center" indent="1"/>
    </xf>
    <xf numFmtId="0" fontId="33" fillId="0" borderId="21" xfId="13" applyFont="1" applyFill="1" applyBorder="1" applyAlignment="1">
      <alignment horizontal="right" vertical="center" indent="1"/>
    </xf>
    <xf numFmtId="0" fontId="33" fillId="0" borderId="8" xfId="11" quotePrefix="1" applyFont="1" applyFill="1" applyBorder="1" applyAlignment="1">
      <alignment horizontal="right" vertical="center" indent="1"/>
    </xf>
    <xf numFmtId="0" fontId="47" fillId="0" borderId="15" xfId="10" applyFont="1" applyFill="1" applyBorder="1" applyAlignment="1">
      <alignment horizontal="left" vertical="center" indent="1"/>
    </xf>
    <xf numFmtId="0" fontId="32" fillId="0" borderId="15" xfId="13" applyFont="1" applyFill="1" applyBorder="1" applyAlignment="1">
      <alignment horizontal="left" vertical="center" indent="1"/>
    </xf>
    <xf numFmtId="0" fontId="32" fillId="0" borderId="15" xfId="11" applyFont="1" applyFill="1" applyBorder="1" applyAlignment="1">
      <alignment horizontal="left" vertical="center" indent="1"/>
    </xf>
    <xf numFmtId="0" fontId="33" fillId="0" borderId="20" xfId="13" applyFont="1" applyFill="1" applyBorder="1" applyAlignment="1">
      <alignment horizontal="left" vertical="center" indent="1"/>
    </xf>
    <xf numFmtId="0" fontId="33" fillId="0" borderId="15" xfId="13" applyFont="1" applyFill="1" applyBorder="1" applyAlignment="1">
      <alignment horizontal="left" vertical="center" indent="1"/>
    </xf>
    <xf numFmtId="0" fontId="33" fillId="0" borderId="23" xfId="13" applyFont="1" applyFill="1" applyBorder="1" applyAlignment="1">
      <alignment horizontal="left" vertical="center" indent="1"/>
    </xf>
    <xf numFmtId="0" fontId="33" fillId="0" borderId="15" xfId="11" quotePrefix="1" applyFont="1" applyFill="1" applyBorder="1" applyAlignment="1">
      <alignment horizontal="left" vertical="center" indent="1"/>
    </xf>
    <xf numFmtId="0" fontId="32" fillId="0" borderId="20" xfId="13" applyFont="1" applyFill="1" applyBorder="1" applyAlignment="1">
      <alignment horizontal="left" vertical="center" indent="1"/>
    </xf>
    <xf numFmtId="0" fontId="14" fillId="0" borderId="0" xfId="11" applyFont="1" applyFill="1" applyBorder="1" applyAlignment="1">
      <alignment horizontal="left" indent="1"/>
    </xf>
    <xf numFmtId="0" fontId="33" fillId="0" borderId="45" xfId="12" applyFont="1" applyFill="1" applyBorder="1" applyAlignment="1">
      <alignment horizontal="right" vertical="center"/>
    </xf>
    <xf numFmtId="0" fontId="33" fillId="0" borderId="0" xfId="12" applyFont="1" applyFill="1" applyAlignment="1">
      <alignment horizontal="center" vertical="center"/>
    </xf>
    <xf numFmtId="168" fontId="33" fillId="0" borderId="45" xfId="11" applyNumberFormat="1" applyFont="1" applyFill="1" applyBorder="1" applyAlignment="1">
      <alignment horizontal="center" vertical="center"/>
    </xf>
    <xf numFmtId="0" fontId="51" fillId="0" borderId="8" xfId="12" applyFont="1" applyFill="1" applyBorder="1" applyAlignment="1">
      <alignment horizontal="right" vertical="center" indent="1"/>
    </xf>
    <xf numFmtId="0" fontId="33" fillId="0" borderId="8" xfId="11" applyFont="1" applyFill="1" applyBorder="1" applyAlignment="1">
      <alignment horizontal="right" vertical="center" indent="1" readingOrder="2"/>
    </xf>
    <xf numFmtId="0" fontId="47" fillId="0" borderId="8" xfId="11" applyFont="1" applyFill="1" applyBorder="1" applyAlignment="1">
      <alignment horizontal="right" vertical="center" indent="1"/>
    </xf>
    <xf numFmtId="0" fontId="51" fillId="0" borderId="15" xfId="12" applyFont="1" applyFill="1" applyBorder="1" applyAlignment="1">
      <alignment horizontal="left" vertical="center" indent="1"/>
    </xf>
    <xf numFmtId="0" fontId="47" fillId="0" borderId="15" xfId="11" applyFont="1" applyFill="1" applyBorder="1" applyAlignment="1">
      <alignment horizontal="left" vertical="center" indent="1"/>
    </xf>
    <xf numFmtId="1" fontId="33" fillId="0" borderId="48" xfId="4" applyNumberFormat="1" applyFont="1" applyFill="1" applyBorder="1" applyAlignment="1">
      <alignment vertical="center"/>
    </xf>
    <xf numFmtId="1" fontId="33" fillId="0" borderId="56" xfId="4" applyNumberFormat="1" applyFont="1" applyFill="1" applyBorder="1" applyAlignment="1">
      <alignment vertical="center"/>
    </xf>
    <xf numFmtId="49" fontId="47" fillId="0" borderId="8" xfId="4" applyNumberFormat="1" applyFont="1" applyFill="1" applyBorder="1" applyAlignment="1">
      <alignment horizontal="right" vertical="center" indent="1"/>
    </xf>
    <xf numFmtId="49" fontId="32" fillId="0" borderId="8" xfId="4" applyNumberFormat="1" applyFont="1" applyFill="1" applyBorder="1" applyAlignment="1">
      <alignment horizontal="right" vertical="center" indent="1"/>
    </xf>
    <xf numFmtId="0" fontId="32" fillId="0" borderId="46" xfId="0" applyFont="1" applyFill="1" applyBorder="1" applyAlignment="1">
      <alignment horizontal="right" vertical="center"/>
    </xf>
    <xf numFmtId="0" fontId="33" fillId="0" borderId="45" xfId="0" applyFont="1" applyFill="1" applyBorder="1" applyAlignment="1">
      <alignment horizontal="right" vertical="center"/>
    </xf>
    <xf numFmtId="0" fontId="33" fillId="0" borderId="46" xfId="0" applyFont="1" applyFill="1" applyBorder="1" applyAlignment="1">
      <alignment horizontal="right" vertical="center"/>
    </xf>
    <xf numFmtId="0" fontId="33" fillId="0" borderId="45" xfId="0" applyFont="1" applyFill="1" applyBorder="1" applyAlignment="1">
      <alignment horizontal="left" vertical="center"/>
    </xf>
    <xf numFmtId="0" fontId="33" fillId="0" borderId="19" xfId="0" applyFont="1" applyFill="1" applyBorder="1" applyAlignment="1">
      <alignment horizontal="left" vertical="center"/>
    </xf>
    <xf numFmtId="0" fontId="33" fillId="0" borderId="9" xfId="0" applyFont="1" applyFill="1" applyBorder="1" applyAlignment="1">
      <alignment horizontal="right" vertical="center"/>
    </xf>
    <xf numFmtId="0" fontId="39" fillId="0" borderId="0" xfId="12" applyFont="1" applyFill="1" applyAlignment="1">
      <alignment vertical="center"/>
    </xf>
    <xf numFmtId="0" fontId="39" fillId="0" borderId="0" xfId="0" applyFont="1" applyFill="1" applyBorder="1" applyAlignment="1">
      <alignment horizontal="right" vertical="center" readingOrder="2"/>
    </xf>
    <xf numFmtId="1" fontId="17" fillId="0" borderId="0" xfId="0" applyNumberFormat="1" applyFont="1" applyFill="1" applyAlignment="1">
      <alignment vertical="center"/>
    </xf>
    <xf numFmtId="177" fontId="33" fillId="0" borderId="0" xfId="1" applyNumberFormat="1" applyFont="1" applyFill="1" applyBorder="1" applyAlignment="1">
      <alignment vertical="center"/>
    </xf>
    <xf numFmtId="0" fontId="14" fillId="0" borderId="0" xfId="12" applyFont="1" applyFill="1" applyAlignment="1">
      <alignment vertical="center"/>
    </xf>
    <xf numFmtId="0" fontId="33" fillId="0" borderId="44" xfId="0" applyFont="1" applyFill="1" applyBorder="1" applyAlignment="1">
      <alignment vertical="center"/>
    </xf>
    <xf numFmtId="0" fontId="33" fillId="0" borderId="91" xfId="0" applyFont="1" applyFill="1" applyBorder="1" applyAlignment="1">
      <alignment vertical="center"/>
    </xf>
    <xf numFmtId="0" fontId="33" fillId="0" borderId="47" xfId="0" applyFont="1" applyFill="1" applyBorder="1" applyAlignment="1">
      <alignment vertical="center"/>
    </xf>
    <xf numFmtId="0" fontId="33" fillId="0" borderId="54" xfId="0" applyFont="1" applyFill="1" applyBorder="1" applyAlignment="1">
      <alignment vertical="center"/>
    </xf>
    <xf numFmtId="0" fontId="33" fillId="0" borderId="92" xfId="0" applyFont="1" applyFill="1" applyBorder="1" applyAlignment="1">
      <alignment vertical="center"/>
    </xf>
    <xf numFmtId="0" fontId="33" fillId="0" borderId="13" xfId="0" applyFont="1" applyFill="1" applyBorder="1" applyAlignment="1">
      <alignment vertical="center"/>
    </xf>
    <xf numFmtId="0" fontId="33" fillId="0" borderId="48" xfId="0" applyFont="1" applyFill="1" applyBorder="1" applyAlignment="1">
      <alignment vertical="center"/>
    </xf>
    <xf numFmtId="0" fontId="33" fillId="0" borderId="55" xfId="0" applyFont="1" applyFill="1" applyBorder="1" applyAlignment="1">
      <alignment vertical="center"/>
    </xf>
    <xf numFmtId="0" fontId="33" fillId="0" borderId="56" xfId="0" applyFont="1" applyFill="1" applyBorder="1" applyAlignment="1">
      <alignment vertical="center"/>
    </xf>
    <xf numFmtId="0" fontId="47" fillId="0" borderId="45" xfId="0" applyFont="1" applyFill="1" applyBorder="1" applyAlignment="1">
      <alignment vertical="center"/>
    </xf>
    <xf numFmtId="0" fontId="47" fillId="0" borderId="13" xfId="0" applyFont="1" applyFill="1" applyBorder="1" applyAlignment="1">
      <alignment vertical="center"/>
    </xf>
    <xf numFmtId="0" fontId="47" fillId="0" borderId="48" xfId="0" applyFont="1" applyFill="1" applyBorder="1" applyAlignment="1">
      <alignment vertical="center"/>
    </xf>
    <xf numFmtId="0" fontId="47" fillId="0" borderId="55" xfId="0" applyFont="1" applyFill="1" applyBorder="1" applyAlignment="1">
      <alignment vertical="center"/>
    </xf>
    <xf numFmtId="0" fontId="47" fillId="0" borderId="56" xfId="0" applyFont="1" applyFill="1" applyBorder="1" applyAlignment="1">
      <alignment vertical="center"/>
    </xf>
    <xf numFmtId="0" fontId="34" fillId="0" borderId="0" xfId="0" applyFont="1" applyFill="1" applyAlignment="1">
      <alignment vertical="center"/>
    </xf>
    <xf numFmtId="171" fontId="33" fillId="0" borderId="45" xfId="14" applyNumberFormat="1" applyFont="1" applyFill="1" applyBorder="1" applyAlignment="1">
      <alignment vertical="center"/>
    </xf>
    <xf numFmtId="171" fontId="33" fillId="0" borderId="13" xfId="14" applyNumberFormat="1" applyFont="1" applyFill="1" applyBorder="1" applyAlignment="1">
      <alignment vertical="center"/>
    </xf>
    <xf numFmtId="171" fontId="33" fillId="0" borderId="48" xfId="14" applyNumberFormat="1" applyFont="1" applyFill="1" applyBorder="1" applyAlignment="1">
      <alignment vertical="center"/>
    </xf>
    <xf numFmtId="171" fontId="33" fillId="0" borderId="55" xfId="14" applyNumberFormat="1" applyFont="1" applyFill="1" applyBorder="1" applyAlignment="1">
      <alignment vertical="center"/>
    </xf>
    <xf numFmtId="171" fontId="33" fillId="0" borderId="56" xfId="14" applyNumberFormat="1" applyFont="1" applyFill="1" applyBorder="1" applyAlignment="1">
      <alignment vertical="center"/>
    </xf>
    <xf numFmtId="0" fontId="33" fillId="0" borderId="14" xfId="0" applyFont="1" applyFill="1" applyBorder="1" applyAlignment="1">
      <alignment vertical="center"/>
    </xf>
    <xf numFmtId="0" fontId="33" fillId="0" borderId="42" xfId="0" applyFont="1" applyFill="1" applyBorder="1" applyAlignment="1">
      <alignment vertical="center"/>
    </xf>
    <xf numFmtId="0" fontId="33" fillId="0" borderId="26" xfId="0" applyFont="1" applyFill="1" applyBorder="1" applyAlignment="1">
      <alignment vertical="center"/>
    </xf>
    <xf numFmtId="0" fontId="33" fillId="0" borderId="49" xfId="0" applyFont="1" applyFill="1" applyBorder="1" applyAlignment="1">
      <alignment vertical="center"/>
    </xf>
    <xf numFmtId="0" fontId="33" fillId="0" borderId="78" xfId="0" applyFont="1" applyFill="1" applyBorder="1" applyAlignment="1">
      <alignment vertical="center"/>
    </xf>
    <xf numFmtId="0" fontId="33" fillId="0" borderId="57" xfId="0" applyFont="1" applyFill="1" applyBorder="1" applyAlignment="1">
      <alignment vertical="center"/>
    </xf>
    <xf numFmtId="49" fontId="33" fillId="0" borderId="5" xfId="0" applyNumberFormat="1" applyFont="1" applyFill="1" applyBorder="1" applyAlignment="1">
      <alignment horizontal="right" vertical="center" indent="1"/>
    </xf>
    <xf numFmtId="49" fontId="33" fillId="0" borderId="5" xfId="0" applyNumberFormat="1" applyFont="1" applyFill="1" applyBorder="1" applyAlignment="1">
      <alignment horizontal="right" vertical="center" indent="1" readingOrder="2"/>
    </xf>
    <xf numFmtId="0" fontId="33" fillId="0" borderId="18" xfId="0" applyFont="1" applyFill="1" applyBorder="1" applyAlignment="1">
      <alignment horizontal="right" vertical="center" indent="1"/>
    </xf>
    <xf numFmtId="0" fontId="47" fillId="0" borderId="5" xfId="0" applyFont="1" applyFill="1" applyBorder="1" applyAlignment="1">
      <alignment horizontal="right" vertical="center" indent="1"/>
    </xf>
    <xf numFmtId="181" fontId="33" fillId="0" borderId="13" xfId="1" applyNumberFormat="1" applyFont="1" applyFill="1" applyBorder="1" applyAlignment="1">
      <alignment vertical="center"/>
    </xf>
    <xf numFmtId="181" fontId="32" fillId="0" borderId="0" xfId="1" applyNumberFormat="1" applyFont="1" applyFill="1" applyBorder="1" applyAlignment="1">
      <alignment vertical="center"/>
    </xf>
    <xf numFmtId="180" fontId="33" fillId="0" borderId="45" xfId="1" applyNumberFormat="1" applyFont="1" applyFill="1" applyBorder="1" applyAlignment="1">
      <alignment vertical="center"/>
    </xf>
    <xf numFmtId="180" fontId="33" fillId="0" borderId="13" xfId="1" applyNumberFormat="1" applyFont="1" applyFill="1" applyBorder="1" applyAlignment="1">
      <alignment vertical="center"/>
    </xf>
    <xf numFmtId="180" fontId="33" fillId="0" borderId="48" xfId="1" applyNumberFormat="1" applyFont="1" applyFill="1" applyBorder="1" applyAlignment="1">
      <alignment vertical="center"/>
    </xf>
    <xf numFmtId="180" fontId="33" fillId="0" borderId="55" xfId="1" applyNumberFormat="1" applyFont="1" applyFill="1" applyBorder="1" applyAlignment="1">
      <alignment vertical="center"/>
    </xf>
    <xf numFmtId="180" fontId="33" fillId="0" borderId="56" xfId="1" applyNumberFormat="1" applyFont="1" applyFill="1" applyBorder="1" applyAlignment="1">
      <alignment vertical="center"/>
    </xf>
    <xf numFmtId="49" fontId="32" fillId="0" borderId="45" xfId="1" applyNumberFormat="1" applyFont="1" applyFill="1" applyBorder="1" applyAlignment="1">
      <alignment horizontal="right" vertical="center"/>
    </xf>
    <xf numFmtId="49" fontId="32" fillId="0" borderId="44" xfId="1" applyNumberFormat="1" applyFont="1" applyFill="1" applyBorder="1" applyAlignment="1">
      <alignment horizontal="right" vertical="center"/>
    </xf>
    <xf numFmtId="177" fontId="33" fillId="0" borderId="45" xfId="1" applyNumberFormat="1" applyFont="1" applyFill="1" applyBorder="1" applyAlignment="1">
      <alignment horizontal="left" vertical="center" indent="2"/>
    </xf>
    <xf numFmtId="167" fontId="33" fillId="0" borderId="45" xfId="1" applyNumberFormat="1" applyFont="1" applyFill="1" applyBorder="1" applyAlignment="1">
      <alignment horizontal="left" vertical="center" indent="2"/>
    </xf>
    <xf numFmtId="177" fontId="33" fillId="0" borderId="15" xfId="1" applyNumberFormat="1" applyFont="1" applyFill="1" applyBorder="1" applyAlignment="1">
      <alignment horizontal="left" vertical="center" indent="2"/>
    </xf>
    <xf numFmtId="177" fontId="33" fillId="0" borderId="44" xfId="1" applyNumberFormat="1" applyFont="1" applyFill="1" applyBorder="1" applyAlignment="1">
      <alignment horizontal="left" vertical="center" indent="2"/>
    </xf>
    <xf numFmtId="177" fontId="33" fillId="0" borderId="19" xfId="1" applyNumberFormat="1" applyFont="1" applyFill="1" applyBorder="1" applyAlignment="1">
      <alignment horizontal="left" vertical="center" indent="2"/>
    </xf>
    <xf numFmtId="167" fontId="33" fillId="0" borderId="44" xfId="1" applyNumberFormat="1" applyFont="1" applyFill="1" applyBorder="1" applyAlignment="1">
      <alignment horizontal="left" vertical="center" indent="2"/>
    </xf>
    <xf numFmtId="3" fontId="32" fillId="0" borderId="46" xfId="1" applyNumberFormat="1" applyFont="1" applyFill="1" applyBorder="1" applyAlignment="1">
      <alignment vertical="center"/>
    </xf>
    <xf numFmtId="3" fontId="33" fillId="0" borderId="46" xfId="1" applyNumberFormat="1" applyFont="1" applyFill="1" applyBorder="1" applyAlignment="1">
      <alignment vertical="center"/>
    </xf>
    <xf numFmtId="168" fontId="32" fillId="0" borderId="46" xfId="0" applyNumberFormat="1" applyFont="1" applyFill="1" applyBorder="1" applyAlignment="1">
      <alignment horizontal="right" vertical="center"/>
    </xf>
    <xf numFmtId="168" fontId="33" fillId="0" borderId="46" xfId="0" applyNumberFormat="1" applyFont="1" applyFill="1" applyBorder="1" applyAlignment="1">
      <alignment horizontal="right" vertical="center"/>
    </xf>
    <xf numFmtId="0" fontId="16" fillId="0" borderId="37" xfId="0" applyFont="1" applyFill="1" applyBorder="1" applyAlignment="1">
      <alignment vertical="center"/>
    </xf>
    <xf numFmtId="3" fontId="33" fillId="0" borderId="0" xfId="1" applyNumberFormat="1" applyFont="1" applyFill="1" applyAlignment="1">
      <alignment horizontal="center" vertical="center"/>
    </xf>
    <xf numFmtId="3" fontId="33" fillId="0" borderId="0" xfId="1" applyNumberFormat="1" applyFont="1" applyFill="1" applyAlignment="1">
      <alignment vertical="center"/>
    </xf>
    <xf numFmtId="3" fontId="32" fillId="0" borderId="0" xfId="1" applyNumberFormat="1" applyFont="1" applyFill="1" applyAlignment="1">
      <alignment vertical="center"/>
    </xf>
    <xf numFmtId="49" fontId="33" fillId="0" borderId="8" xfId="1" applyNumberFormat="1" applyFont="1" applyFill="1" applyBorder="1" applyAlignment="1">
      <alignment horizontal="right" vertical="center" wrapText="1" indent="1" readingOrder="2"/>
    </xf>
    <xf numFmtId="49" fontId="33" fillId="0" borderId="8" xfId="1" applyNumberFormat="1" applyFont="1" applyFill="1" applyBorder="1" applyAlignment="1">
      <alignment horizontal="right" vertical="center" wrapText="1" indent="2"/>
    </xf>
    <xf numFmtId="49" fontId="33" fillId="0" borderId="8" xfId="1" applyNumberFormat="1" applyFont="1" applyFill="1" applyBorder="1" applyAlignment="1">
      <alignment horizontal="right" vertical="center" wrapText="1" indent="3"/>
    </xf>
    <xf numFmtId="49" fontId="33" fillId="0" borderId="8" xfId="1" applyNumberFormat="1" applyFont="1" applyFill="1" applyBorder="1" applyAlignment="1">
      <alignment horizontal="right" vertical="center" wrapText="1" indent="2" readingOrder="2"/>
    </xf>
    <xf numFmtId="49" fontId="33" fillId="0" borderId="8" xfId="1" applyNumberFormat="1" applyFont="1" applyFill="1" applyBorder="1" applyAlignment="1">
      <alignment horizontal="right" vertical="center" wrapText="1" indent="3" readingOrder="2"/>
    </xf>
    <xf numFmtId="49" fontId="33" fillId="0" borderId="15" xfId="1" applyNumberFormat="1" applyFont="1" applyFill="1" applyBorder="1" applyAlignment="1">
      <alignment horizontal="left" vertical="center" indent="2"/>
    </xf>
    <xf numFmtId="49" fontId="33" fillId="0" borderId="15" xfId="1" applyNumberFormat="1" applyFont="1" applyFill="1" applyBorder="1" applyAlignment="1">
      <alignment horizontal="left" vertical="center" indent="3"/>
    </xf>
    <xf numFmtId="49" fontId="33" fillId="0" borderId="15" xfId="1" applyNumberFormat="1" applyFont="1" applyFill="1" applyBorder="1" applyAlignment="1">
      <alignment horizontal="left" vertical="center" indent="2" readingOrder="2"/>
    </xf>
    <xf numFmtId="3" fontId="32"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1"/>
    </xf>
    <xf numFmtId="3" fontId="33" fillId="0" borderId="8" xfId="1" applyNumberFormat="1" applyFont="1" applyFill="1" applyBorder="1" applyAlignment="1">
      <alignment horizontal="right" vertical="center" wrapText="1" indent="2"/>
    </xf>
    <xf numFmtId="3" fontId="32"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1"/>
    </xf>
    <xf numFmtId="3" fontId="33" fillId="0" borderId="15" xfId="1" applyNumberFormat="1" applyFont="1" applyFill="1" applyBorder="1" applyAlignment="1">
      <alignment horizontal="left" vertical="center" indent="2"/>
    </xf>
    <xf numFmtId="0" fontId="33" fillId="0" borderId="90" xfId="0" applyFont="1" applyFill="1" applyBorder="1"/>
    <xf numFmtId="3" fontId="32" fillId="0" borderId="45" xfId="1" quotePrefix="1" applyNumberFormat="1" applyFont="1" applyFill="1" applyBorder="1" applyAlignment="1">
      <alignment horizontal="right" vertical="center"/>
    </xf>
    <xf numFmtId="3" fontId="33" fillId="0" borderId="45" xfId="1" quotePrefix="1" applyNumberFormat="1" applyFont="1" applyFill="1" applyBorder="1" applyAlignment="1">
      <alignment horizontal="right" vertical="center"/>
    </xf>
    <xf numFmtId="3" fontId="32" fillId="0" borderId="45" xfId="1" applyNumberFormat="1" applyFont="1" applyFill="1" applyBorder="1" applyAlignment="1">
      <alignment vertical="center"/>
    </xf>
    <xf numFmtId="3" fontId="33" fillId="0" borderId="45" xfId="1" applyNumberFormat="1" applyFont="1" applyFill="1" applyBorder="1" applyAlignment="1">
      <alignment vertical="center"/>
    </xf>
    <xf numFmtId="3" fontId="33" fillId="0" borderId="45" xfId="1" quotePrefix="1" applyNumberFormat="1" applyFont="1" applyFill="1" applyBorder="1" applyAlignment="1">
      <alignment vertical="center"/>
    </xf>
    <xf numFmtId="3" fontId="32" fillId="0" borderId="46" xfId="1" quotePrefix="1" applyNumberFormat="1" applyFont="1" applyFill="1" applyBorder="1" applyAlignment="1">
      <alignment horizontal="right" vertical="center"/>
    </xf>
    <xf numFmtId="3" fontId="33" fillId="0" borderId="46" xfId="1" quotePrefix="1" applyNumberFormat="1" applyFont="1" applyFill="1" applyBorder="1" applyAlignment="1">
      <alignment horizontal="right" vertical="center"/>
    </xf>
    <xf numFmtId="3" fontId="33" fillId="0" borderId="46" xfId="1" quotePrefix="1" applyNumberFormat="1" applyFont="1" applyFill="1" applyBorder="1" applyAlignment="1">
      <alignment vertical="center"/>
    </xf>
    <xf numFmtId="181" fontId="16" fillId="0" borderId="45" xfId="1" quotePrefix="1" applyNumberFormat="1" applyFont="1" applyFill="1" applyBorder="1" applyAlignment="1">
      <alignment horizontal="right" vertical="center"/>
    </xf>
    <xf numFmtId="181" fontId="16" fillId="0" borderId="0" xfId="1" applyNumberFormat="1" applyFont="1" applyFill="1" applyAlignment="1">
      <alignment vertical="center"/>
    </xf>
    <xf numFmtId="181" fontId="17" fillId="0" borderId="45" xfId="1" quotePrefix="1" applyNumberFormat="1" applyFont="1" applyFill="1" applyBorder="1" applyAlignment="1">
      <alignment horizontal="right" vertical="center"/>
    </xf>
    <xf numFmtId="181" fontId="17" fillId="0" borderId="0" xfId="1" applyNumberFormat="1" applyFont="1" applyFill="1" applyAlignment="1">
      <alignment vertical="center"/>
    </xf>
    <xf numFmtId="49" fontId="17" fillId="0" borderId="14" xfId="1" applyNumberFormat="1" applyFont="1" applyFill="1" applyBorder="1" applyAlignment="1">
      <alignment horizontal="right" vertical="center"/>
    </xf>
    <xf numFmtId="49" fontId="17" fillId="0" borderId="5" xfId="1" applyNumberFormat="1" applyFont="1" applyFill="1" applyBorder="1" applyAlignment="1">
      <alignment horizontal="right" vertical="center"/>
    </xf>
    <xf numFmtId="49" fontId="17" fillId="0" borderId="9" xfId="0" applyNumberFormat="1" applyFont="1" applyFill="1" applyBorder="1" applyAlignment="1">
      <alignment horizontal="right" indent="4"/>
    </xf>
    <xf numFmtId="49" fontId="17" fillId="0" borderId="12" xfId="1" applyNumberFormat="1" applyFont="1" applyFill="1" applyBorder="1" applyAlignment="1">
      <alignment horizontal="right" vertical="center"/>
    </xf>
    <xf numFmtId="49" fontId="17" fillId="0" borderId="4" xfId="1" applyNumberFormat="1" applyFont="1" applyFill="1" applyBorder="1" applyAlignment="1">
      <alignment horizontal="right" vertical="center"/>
    </xf>
    <xf numFmtId="49" fontId="17" fillId="0" borderId="12" xfId="0" applyNumberFormat="1" applyFont="1" applyFill="1" applyBorder="1" applyAlignment="1">
      <alignment horizontal="left" indent="3"/>
    </xf>
    <xf numFmtId="0" fontId="47" fillId="0" borderId="0" xfId="0" applyFont="1" applyFill="1" applyAlignment="1">
      <alignment vertical="center"/>
    </xf>
    <xf numFmtId="1" fontId="33" fillId="0" borderId="49" xfId="0" applyNumberFormat="1" applyFont="1" applyFill="1" applyBorder="1" applyAlignment="1">
      <alignment horizontal="right" indent="1"/>
    </xf>
    <xf numFmtId="1" fontId="33" fillId="0" borderId="57" xfId="0" applyNumberFormat="1" applyFont="1" applyFill="1" applyBorder="1" applyAlignment="1">
      <alignment horizontal="right" indent="1"/>
    </xf>
    <xf numFmtId="1" fontId="33" fillId="0" borderId="78" xfId="0" applyNumberFormat="1" applyFont="1" applyFill="1" applyBorder="1" applyAlignment="1">
      <alignment horizontal="right" indent="1"/>
    </xf>
    <xf numFmtId="0" fontId="17" fillId="0" borderId="0" xfId="0" applyFont="1" applyFill="1" applyAlignment="1">
      <alignment horizontal="center"/>
    </xf>
    <xf numFmtId="181" fontId="33" fillId="0" borderId="49" xfId="1" applyNumberFormat="1" applyFont="1" applyFill="1" applyBorder="1" applyAlignment="1">
      <alignment vertical="center"/>
    </xf>
    <xf numFmtId="181" fontId="33" fillId="0" borderId="57" xfId="1" applyNumberFormat="1" applyFont="1" applyFill="1" applyBorder="1" applyAlignment="1">
      <alignment vertical="center"/>
    </xf>
    <xf numFmtId="181" fontId="33" fillId="0" borderId="78" xfId="1" applyNumberFormat="1" applyFont="1" applyFill="1" applyBorder="1" applyAlignment="1">
      <alignment vertical="center"/>
    </xf>
    <xf numFmtId="181" fontId="47" fillId="0" borderId="55" xfId="1" applyNumberFormat="1" applyFont="1" applyFill="1" applyBorder="1" applyAlignment="1">
      <alignment vertical="center"/>
    </xf>
    <xf numFmtId="181" fontId="47" fillId="0" borderId="48" xfId="1" applyNumberFormat="1" applyFont="1" applyFill="1" applyBorder="1" applyAlignment="1">
      <alignment vertical="center"/>
    </xf>
    <xf numFmtId="181" fontId="47" fillId="0" borderId="56" xfId="1" applyNumberFormat="1" applyFont="1" applyFill="1" applyBorder="1" applyAlignment="1">
      <alignment vertical="center"/>
    </xf>
    <xf numFmtId="0" fontId="33" fillId="0" borderId="20" xfId="0" applyFont="1" applyFill="1" applyBorder="1" applyAlignment="1">
      <alignment horizontal="left" vertical="center" indent="1"/>
    </xf>
    <xf numFmtId="49" fontId="47" fillId="0" borderId="8" xfId="0" applyNumberFormat="1" applyFont="1" applyFill="1" applyBorder="1" applyAlignment="1">
      <alignment horizontal="right" vertical="center" indent="1"/>
    </xf>
    <xf numFmtId="0" fontId="44" fillId="0" borderId="0" xfId="0" applyFont="1" applyFill="1" applyAlignment="1">
      <alignment vertical="center"/>
    </xf>
    <xf numFmtId="0" fontId="32" fillId="2" borderId="6" xfId="0" applyFont="1" applyFill="1" applyBorder="1" applyAlignment="1">
      <alignment horizontal="center" vertical="center"/>
    </xf>
    <xf numFmtId="0" fontId="33" fillId="0" borderId="0" xfId="0" applyFont="1" applyFill="1" applyAlignment="1">
      <alignment horizontal="center" vertical="center"/>
    </xf>
    <xf numFmtId="0" fontId="47" fillId="0" borderId="46" xfId="0" applyFont="1" applyFill="1" applyBorder="1" applyAlignment="1">
      <alignment vertical="center"/>
    </xf>
    <xf numFmtId="1" fontId="33" fillId="0" borderId="49" xfId="0" applyNumberFormat="1" applyFont="1" applyFill="1" applyBorder="1" applyAlignment="1">
      <alignment horizontal="right" vertical="center"/>
    </xf>
    <xf numFmtId="1" fontId="33" fillId="0" borderId="57" xfId="0" applyNumberFormat="1" applyFont="1" applyFill="1" applyBorder="1" applyAlignment="1">
      <alignment horizontal="right" vertical="center"/>
    </xf>
    <xf numFmtId="1" fontId="33" fillId="0" borderId="36" xfId="0" applyNumberFormat="1" applyFont="1" applyFill="1" applyBorder="1" applyAlignment="1">
      <alignment horizontal="right" vertical="center"/>
    </xf>
    <xf numFmtId="1" fontId="33" fillId="0" borderId="50" xfId="0" applyNumberFormat="1" applyFont="1" applyFill="1" applyBorder="1" applyAlignment="1">
      <alignment horizontal="right" vertical="center"/>
    </xf>
    <xf numFmtId="1" fontId="33" fillId="0" borderId="42" xfId="0" applyNumberFormat="1" applyFont="1" applyFill="1" applyBorder="1" applyAlignment="1">
      <alignment horizontal="right" vertical="center"/>
    </xf>
    <xf numFmtId="1" fontId="33" fillId="0" borderId="78" xfId="0" applyNumberFormat="1" applyFont="1" applyFill="1" applyBorder="1" applyAlignment="1">
      <alignment horizontal="right" vertical="center"/>
    </xf>
    <xf numFmtId="181" fontId="33" fillId="0" borderId="46" xfId="1" applyNumberFormat="1" applyFont="1" applyFill="1" applyBorder="1" applyAlignment="1">
      <alignment vertical="center"/>
    </xf>
    <xf numFmtId="181" fontId="33" fillId="0" borderId="50" xfId="1" applyNumberFormat="1" applyFont="1" applyFill="1" applyBorder="1" applyAlignment="1">
      <alignment vertical="center"/>
    </xf>
    <xf numFmtId="181" fontId="47" fillId="0" borderId="46" xfId="1" applyNumberFormat="1" applyFont="1" applyFill="1" applyBorder="1" applyAlignment="1">
      <alignment vertical="center"/>
    </xf>
    <xf numFmtId="49" fontId="33" fillId="0" borderId="8" xfId="0" applyNumberFormat="1" applyFont="1" applyFill="1" applyBorder="1" applyAlignment="1">
      <alignment horizontal="right" vertical="center" indent="1"/>
    </xf>
    <xf numFmtId="0" fontId="33" fillId="0" borderId="12" xfId="0" applyFont="1" applyFill="1" applyBorder="1" applyAlignment="1">
      <alignment horizontal="left" vertical="center" indent="1"/>
    </xf>
    <xf numFmtId="1" fontId="33" fillId="0" borderId="12" xfId="0" applyNumberFormat="1" applyFont="1" applyFill="1" applyBorder="1" applyAlignment="1">
      <alignment horizontal="left" vertical="center" indent="1"/>
    </xf>
    <xf numFmtId="167" fontId="33" fillId="0" borderId="0" xfId="1" applyFont="1" applyFill="1"/>
    <xf numFmtId="0" fontId="32" fillId="0" borderId="12" xfId="0" applyFont="1" applyFill="1" applyBorder="1" applyAlignment="1">
      <alignment horizontal="left" indent="1"/>
    </xf>
    <xf numFmtId="177" fontId="33" fillId="0" borderId="0" xfId="0" applyNumberFormat="1" applyFont="1" applyFill="1" applyAlignment="1">
      <alignment vertical="center"/>
    </xf>
    <xf numFmtId="181" fontId="47" fillId="0" borderId="45" xfId="1" applyNumberFormat="1" applyFont="1" applyFill="1" applyBorder="1" applyAlignment="1">
      <alignment horizontal="right" vertical="center"/>
    </xf>
    <xf numFmtId="0" fontId="32" fillId="0" borderId="0" xfId="0" quotePrefix="1" applyFont="1" applyFill="1" applyBorder="1" applyAlignment="1">
      <alignment horizontal="right" vertical="center"/>
    </xf>
    <xf numFmtId="0" fontId="32" fillId="0" borderId="5" xfId="0" quotePrefix="1" applyFont="1" applyFill="1" applyBorder="1" applyAlignment="1">
      <alignment horizontal="right" vertical="center" indent="1"/>
    </xf>
    <xf numFmtId="0" fontId="32" fillId="0" borderId="14" xfId="0" quotePrefix="1" applyFont="1" applyFill="1" applyBorder="1" applyAlignment="1">
      <alignment horizontal="right" vertical="center" indent="1"/>
    </xf>
    <xf numFmtId="0" fontId="47" fillId="0" borderId="4" xfId="0" quotePrefix="1" applyFont="1" applyFill="1" applyBorder="1" applyAlignment="1">
      <alignment horizontal="left" vertical="center" indent="1"/>
    </xf>
    <xf numFmtId="0" fontId="32" fillId="0" borderId="12" xfId="0" applyFont="1" applyFill="1" applyBorder="1" applyAlignment="1">
      <alignment horizontal="left" vertical="center" indent="1"/>
    </xf>
    <xf numFmtId="0" fontId="36" fillId="0" borderId="0" xfId="12" applyFont="1" applyFill="1" applyAlignment="1">
      <alignment horizontal="center" vertical="center"/>
    </xf>
    <xf numFmtId="175" fontId="39" fillId="0" borderId="0" xfId="1" applyNumberFormat="1" applyFont="1" applyFill="1"/>
    <xf numFmtId="0" fontId="39" fillId="0" borderId="0" xfId="0" applyFont="1" applyFill="1" applyBorder="1" applyAlignment="1">
      <alignment horizontal="right"/>
    </xf>
    <xf numFmtId="0" fontId="33" fillId="0" borderId="89" xfId="0" applyFont="1" applyFill="1" applyBorder="1" applyAlignment="1">
      <alignment horizontal="right" indent="1"/>
    </xf>
    <xf numFmtId="0" fontId="33" fillId="0" borderId="82" xfId="0" applyFont="1" applyFill="1" applyBorder="1"/>
    <xf numFmtId="0" fontId="33" fillId="0" borderId="90" xfId="0" applyFont="1" applyFill="1" applyBorder="1" applyAlignment="1">
      <alignment horizontal="left" indent="1"/>
    </xf>
    <xf numFmtId="0" fontId="47" fillId="0" borderId="20" xfId="0" applyFont="1" applyFill="1" applyBorder="1" applyAlignment="1">
      <alignment horizontal="left" indent="1"/>
    </xf>
    <xf numFmtId="181" fontId="32" fillId="0" borderId="46" xfId="1" quotePrefix="1" applyNumberFormat="1" applyFont="1" applyFill="1" applyBorder="1" applyAlignment="1">
      <alignment horizontal="center" vertical="center"/>
    </xf>
    <xf numFmtId="181" fontId="33" fillId="0" borderId="45" xfId="1" applyNumberFormat="1" applyFont="1" applyFill="1" applyBorder="1" applyAlignment="1">
      <alignment horizontal="right" vertical="center" readingOrder="1"/>
    </xf>
    <xf numFmtId="181" fontId="33" fillId="0" borderId="46" xfId="1" applyNumberFormat="1" applyFont="1" applyFill="1" applyBorder="1" applyAlignment="1">
      <alignment horizontal="right" vertical="center" readingOrder="1"/>
    </xf>
    <xf numFmtId="181" fontId="32" fillId="0" borderId="45" xfId="1" applyNumberFormat="1" applyFont="1" applyFill="1" applyBorder="1" applyAlignment="1">
      <alignment horizontal="right" vertical="center" readingOrder="1"/>
    </xf>
    <xf numFmtId="49" fontId="33" fillId="0" borderId="9" xfId="1" applyNumberFormat="1" applyFont="1" applyFill="1" applyBorder="1" applyAlignment="1">
      <alignment horizontal="right" vertical="center" indent="1"/>
    </xf>
    <xf numFmtId="49" fontId="47" fillId="0" borderId="9" xfId="0" applyNumberFormat="1" applyFont="1" applyFill="1" applyBorder="1" applyAlignment="1">
      <alignment horizontal="right" indent="2"/>
    </xf>
    <xf numFmtId="1" fontId="39" fillId="0" borderId="0" xfId="12" applyNumberFormat="1" applyFont="1" applyFill="1"/>
    <xf numFmtId="49" fontId="33" fillId="0" borderId="20" xfId="1" applyNumberFormat="1" applyFont="1" applyFill="1" applyBorder="1" applyAlignment="1">
      <alignment horizontal="left" vertical="center"/>
    </xf>
    <xf numFmtId="3" fontId="33" fillId="0" borderId="37" xfId="1" applyNumberFormat="1" applyFont="1" applyFill="1" applyBorder="1" applyAlignment="1">
      <alignment horizontal="right" vertical="center"/>
    </xf>
    <xf numFmtId="49" fontId="33" fillId="0" borderId="93" xfId="1" applyNumberFormat="1" applyFont="1" applyFill="1" applyBorder="1" applyAlignment="1">
      <alignment horizontal="right" vertical="center" indent="1"/>
    </xf>
    <xf numFmtId="49" fontId="33" fillId="0" borderId="15" xfId="1" quotePrefix="1" applyNumberFormat="1" applyFont="1" applyFill="1" applyBorder="1" applyAlignment="1">
      <alignment horizontal="left" vertical="center" indent="1"/>
    </xf>
    <xf numFmtId="49" fontId="33" fillId="0" borderId="20" xfId="1" applyNumberFormat="1" applyFont="1" applyFill="1" applyBorder="1" applyAlignment="1">
      <alignment horizontal="left" vertical="center" indent="1"/>
    </xf>
    <xf numFmtId="49" fontId="33" fillId="0" borderId="17" xfId="1" applyNumberFormat="1" applyFont="1" applyFill="1" applyBorder="1" applyAlignment="1">
      <alignment horizontal="left" vertical="center" indent="1"/>
    </xf>
    <xf numFmtId="177" fontId="33" fillId="0" borderId="11" xfId="1" applyNumberFormat="1" applyFont="1" applyFill="1" applyBorder="1" applyAlignment="1">
      <alignment horizontal="right" vertical="center" readingOrder="1"/>
    </xf>
    <xf numFmtId="177" fontId="33" fillId="0" borderId="42" xfId="1" applyNumberFormat="1" applyFont="1" applyFill="1" applyBorder="1" applyAlignment="1">
      <alignment horizontal="right" vertical="center" readingOrder="1"/>
    </xf>
    <xf numFmtId="49" fontId="33" fillId="0" borderId="12" xfId="1" applyNumberFormat="1" applyFont="1" applyFill="1" applyBorder="1" applyAlignment="1">
      <alignment vertical="center"/>
    </xf>
    <xf numFmtId="49" fontId="47" fillId="0" borderId="5" xfId="1" quotePrefix="1" applyNumberFormat="1" applyFont="1" applyFill="1" applyBorder="1" applyAlignment="1">
      <alignment horizontal="right" vertical="center" indent="1"/>
    </xf>
    <xf numFmtId="49" fontId="47" fillId="0" borderId="4" xfId="1" quotePrefix="1" applyNumberFormat="1" applyFont="1" applyFill="1" applyBorder="1" applyAlignment="1">
      <alignment horizontal="left" vertical="center" indent="1"/>
    </xf>
    <xf numFmtId="177" fontId="47" fillId="0" borderId="45" xfId="1" applyNumberFormat="1" applyFont="1" applyFill="1" applyBorder="1" applyAlignment="1">
      <alignment horizontal="center" vertical="center"/>
    </xf>
    <xf numFmtId="0" fontId="32" fillId="0" borderId="4" xfId="0" applyFont="1" applyFill="1" applyBorder="1" applyAlignment="1">
      <alignment horizontal="left" indent="2"/>
    </xf>
    <xf numFmtId="181" fontId="32" fillId="0" borderId="14" xfId="1" applyNumberFormat="1" applyFont="1" applyFill="1" applyBorder="1" applyAlignment="1">
      <alignment horizontal="right" vertical="center" readingOrder="2"/>
    </xf>
    <xf numFmtId="49" fontId="33" fillId="0" borderId="5" xfId="0" applyNumberFormat="1" applyFont="1" applyFill="1" applyBorder="1" applyAlignment="1">
      <alignment horizontal="right" indent="1"/>
    </xf>
    <xf numFmtId="49" fontId="47" fillId="0" borderId="5" xfId="0" applyNumberFormat="1" applyFont="1" applyFill="1" applyBorder="1" applyAlignment="1">
      <alignment horizontal="right" vertical="center" indent="1" readingOrder="2"/>
    </xf>
    <xf numFmtId="49" fontId="47" fillId="0" borderId="5" xfId="0" applyNumberFormat="1" applyFont="1" applyFill="1" applyBorder="1" applyAlignment="1">
      <alignment horizontal="right" vertical="center" indent="1"/>
    </xf>
    <xf numFmtId="49" fontId="47" fillId="0" borderId="27" xfId="1" applyNumberFormat="1" applyFont="1" applyFill="1" applyBorder="1" applyAlignment="1">
      <alignment horizontal="right" vertical="center" indent="1"/>
    </xf>
    <xf numFmtId="0" fontId="32" fillId="0" borderId="28" xfId="0" applyFont="1" applyFill="1" applyBorder="1" applyAlignment="1">
      <alignment horizontal="left" vertical="center" indent="1"/>
    </xf>
    <xf numFmtId="180" fontId="47" fillId="0" borderId="5" xfId="1" applyNumberFormat="1" applyFont="1" applyFill="1" applyBorder="1" applyAlignment="1">
      <alignment horizontal="right" vertical="center" indent="1"/>
    </xf>
    <xf numFmtId="180" fontId="33" fillId="0" borderId="5" xfId="1" applyNumberFormat="1" applyFont="1" applyFill="1" applyBorder="1" applyAlignment="1">
      <alignment horizontal="right" vertical="center" indent="1"/>
    </xf>
    <xf numFmtId="180" fontId="32" fillId="0" borderId="5" xfId="1" applyNumberFormat="1" applyFont="1" applyFill="1" applyBorder="1" applyAlignment="1">
      <alignment horizontal="right" vertical="center" indent="1"/>
    </xf>
    <xf numFmtId="0" fontId="33" fillId="0" borderId="4" xfId="0" quotePrefix="1" applyFont="1" applyFill="1" applyBorder="1" applyAlignment="1">
      <alignment horizontal="left" vertical="center" indent="1"/>
    </xf>
    <xf numFmtId="0" fontId="47" fillId="0" borderId="4" xfId="0" applyFont="1" applyFill="1" applyBorder="1" applyAlignment="1">
      <alignment horizontal="left" vertical="center" wrapText="1" indent="1"/>
    </xf>
    <xf numFmtId="0" fontId="44" fillId="0" borderId="0" xfId="0" applyFont="1" applyFill="1" applyBorder="1" applyAlignment="1">
      <alignment horizontal="centerContinuous" vertical="center"/>
    </xf>
    <xf numFmtId="0" fontId="44" fillId="0" borderId="0" xfId="0" applyFont="1" applyFill="1" applyAlignment="1">
      <alignment horizontal="centerContinuous" vertical="center"/>
    </xf>
    <xf numFmtId="0" fontId="33" fillId="0" borderId="45" xfId="12" applyFont="1" applyFill="1" applyBorder="1" applyAlignment="1">
      <alignment horizontal="center" vertical="center"/>
    </xf>
    <xf numFmtId="0" fontId="33" fillId="0" borderId="5" xfId="4" applyFont="1" applyFill="1" applyBorder="1" applyAlignment="1">
      <alignment horizontal="right" vertical="center" indent="1" readingOrder="2"/>
    </xf>
    <xf numFmtId="0" fontId="32" fillId="0" borderId="5" xfId="4" applyFont="1" applyFill="1" applyBorder="1" applyAlignment="1">
      <alignment horizontal="right" vertical="center" indent="1"/>
    </xf>
    <xf numFmtId="0" fontId="47" fillId="0" borderId="4" xfId="4" applyFont="1" applyFill="1" applyBorder="1" applyAlignment="1">
      <alignment horizontal="left" vertical="center" indent="1"/>
    </xf>
    <xf numFmtId="0" fontId="33" fillId="0" borderId="4" xfId="4" applyFont="1" applyFill="1" applyBorder="1" applyAlignment="1">
      <alignment horizontal="left" vertical="center" indent="1"/>
    </xf>
    <xf numFmtId="0" fontId="32" fillId="0" borderId="4" xfId="4" applyFont="1" applyFill="1" applyBorder="1" applyAlignment="1">
      <alignment horizontal="left" vertical="center" indent="1"/>
    </xf>
    <xf numFmtId="0" fontId="47" fillId="0" borderId="4" xfId="4" applyFont="1" applyFill="1" applyBorder="1" applyAlignment="1">
      <alignment horizontal="left" vertical="center" wrapText="1" indent="1"/>
    </xf>
    <xf numFmtId="0" fontId="39" fillId="0" borderId="0" xfId="4" applyFont="1" applyFill="1" applyAlignment="1"/>
    <xf numFmtId="0" fontId="39" fillId="0" borderId="0" xfId="4" applyFont="1" applyFill="1" applyBorder="1" applyAlignment="1"/>
    <xf numFmtId="1" fontId="32" fillId="0" borderId="48" xfId="4" applyNumberFormat="1" applyFont="1" applyFill="1" applyBorder="1" applyAlignment="1">
      <alignment vertical="center"/>
    </xf>
    <xf numFmtId="1" fontId="32" fillId="0" borderId="56" xfId="4" applyNumberFormat="1" applyFont="1" applyFill="1" applyBorder="1" applyAlignment="1">
      <alignment vertical="center"/>
    </xf>
    <xf numFmtId="2" fontId="32" fillId="0" borderId="0" xfId="4" applyNumberFormat="1" applyFont="1" applyFill="1" applyAlignment="1">
      <alignment vertical="center"/>
    </xf>
    <xf numFmtId="1" fontId="32" fillId="0" borderId="0" xfId="4" applyNumberFormat="1" applyFont="1" applyFill="1" applyAlignment="1">
      <alignment vertical="center"/>
    </xf>
    <xf numFmtId="0" fontId="32" fillId="0" borderId="15" xfId="4" applyFont="1" applyFill="1" applyBorder="1" applyAlignment="1">
      <alignment horizontal="left" vertical="center" indent="1"/>
    </xf>
    <xf numFmtId="0" fontId="33" fillId="0" borderId="15" xfId="4" applyFont="1" applyFill="1" applyBorder="1" applyAlignment="1">
      <alignment horizontal="left" vertical="center" indent="1"/>
    </xf>
    <xf numFmtId="0" fontId="33" fillId="0" borderId="15" xfId="4" applyFont="1" applyFill="1" applyBorder="1" applyAlignment="1">
      <alignment horizontal="left" vertical="center" indent="2"/>
    </xf>
    <xf numFmtId="1" fontId="32" fillId="0" borderId="78" xfId="4" applyNumberFormat="1" applyFont="1" applyFill="1" applyBorder="1" applyAlignment="1">
      <alignment horizontal="right" vertical="center"/>
    </xf>
    <xf numFmtId="1" fontId="32" fillId="0" borderId="49" xfId="4" applyNumberFormat="1" applyFont="1" applyFill="1" applyBorder="1" applyAlignment="1">
      <alignment horizontal="right" vertical="center"/>
    </xf>
    <xf numFmtId="1" fontId="32" fillId="0" borderId="57" xfId="4" applyNumberFormat="1" applyFont="1" applyFill="1" applyBorder="1" applyAlignment="1">
      <alignment horizontal="right" vertical="center"/>
    </xf>
    <xf numFmtId="0" fontId="33" fillId="0" borderId="24" xfId="4" applyFont="1" applyFill="1" applyBorder="1" applyAlignment="1">
      <alignment horizontal="center"/>
    </xf>
    <xf numFmtId="0" fontId="33" fillId="0" borderId="46" xfId="4" applyFont="1" applyFill="1" applyBorder="1"/>
    <xf numFmtId="0" fontId="33" fillId="0" borderId="39" xfId="4" applyFont="1" applyFill="1" applyBorder="1" applyAlignment="1">
      <alignment horizontal="center"/>
    </xf>
    <xf numFmtId="0" fontId="47" fillId="0" borderId="0" xfId="4" applyFont="1" applyFill="1" applyAlignment="1">
      <alignment vertical="center"/>
    </xf>
    <xf numFmtId="0" fontId="47" fillId="0" borderId="45" xfId="4" applyFont="1" applyFill="1" applyBorder="1" applyAlignment="1">
      <alignment vertical="center"/>
    </xf>
    <xf numFmtId="0" fontId="47" fillId="0" borderId="55" xfId="4" applyFont="1" applyFill="1" applyBorder="1" applyAlignment="1">
      <alignment vertical="center"/>
    </xf>
    <xf numFmtId="0" fontId="47" fillId="0" borderId="48" xfId="4" applyFont="1" applyFill="1" applyBorder="1" applyAlignment="1">
      <alignment vertical="center"/>
    </xf>
    <xf numFmtId="0" fontId="47" fillId="0" borderId="56" xfId="4" applyFont="1" applyFill="1" applyBorder="1" applyAlignment="1">
      <alignment vertical="center"/>
    </xf>
    <xf numFmtId="0" fontId="47" fillId="0" borderId="46" xfId="4" applyFont="1" applyFill="1" applyBorder="1" applyAlignment="1">
      <alignment vertical="center"/>
    </xf>
    <xf numFmtId="1" fontId="32" fillId="0" borderId="45" xfId="4" applyNumberFormat="1" applyFont="1" applyFill="1" applyBorder="1" applyAlignment="1">
      <alignment horizontal="center" vertical="center"/>
    </xf>
    <xf numFmtId="1" fontId="32" fillId="0" borderId="55" xfId="4" applyNumberFormat="1" applyFont="1" applyFill="1" applyBorder="1" applyAlignment="1">
      <alignment horizontal="center" vertical="center"/>
    </xf>
    <xf numFmtId="1" fontId="32" fillId="0" borderId="48" xfId="4" applyNumberFormat="1" applyFont="1" applyFill="1" applyBorder="1" applyAlignment="1">
      <alignment horizontal="center" vertical="center"/>
    </xf>
    <xf numFmtId="1" fontId="32" fillId="0" borderId="56" xfId="4" applyNumberFormat="1" applyFont="1" applyFill="1" applyBorder="1" applyAlignment="1">
      <alignment horizontal="center" vertical="center"/>
    </xf>
    <xf numFmtId="1" fontId="32" fillId="0" borderId="46" xfId="4" applyNumberFormat="1" applyFont="1" applyFill="1" applyBorder="1" applyAlignment="1">
      <alignment horizontal="center" vertical="center"/>
    </xf>
    <xf numFmtId="0" fontId="10" fillId="0" borderId="14" xfId="4" applyFont="1" applyFill="1" applyBorder="1" applyAlignment="1">
      <alignment vertical="center"/>
    </xf>
    <xf numFmtId="1" fontId="10" fillId="0" borderId="42" xfId="4" applyNumberFormat="1" applyFont="1" applyFill="1" applyBorder="1" applyAlignment="1">
      <alignment vertical="center"/>
    </xf>
    <xf numFmtId="1" fontId="10" fillId="0" borderId="49" xfId="4" applyNumberFormat="1" applyFont="1" applyFill="1" applyBorder="1" applyAlignment="1">
      <alignment vertical="center"/>
    </xf>
    <xf numFmtId="1" fontId="10" fillId="0" borderId="57" xfId="4" applyNumberFormat="1" applyFont="1" applyFill="1" applyBorder="1" applyAlignment="1">
      <alignment vertical="center"/>
    </xf>
    <xf numFmtId="1" fontId="10" fillId="0" borderId="36" xfId="4" applyNumberFormat="1" applyFont="1" applyFill="1" applyBorder="1" applyAlignment="1">
      <alignment vertical="center"/>
    </xf>
    <xf numFmtId="1" fontId="10" fillId="0" borderId="37" xfId="4" applyNumberFormat="1" applyFont="1" applyFill="1" applyBorder="1" applyAlignment="1">
      <alignment vertical="center"/>
    </xf>
    <xf numFmtId="1" fontId="10" fillId="0" borderId="50" xfId="4" applyNumberFormat="1" applyFont="1" applyFill="1" applyBorder="1" applyAlignment="1">
      <alignment vertical="center"/>
    </xf>
    <xf numFmtId="1" fontId="10" fillId="0" borderId="78" xfId="4" applyNumberFormat="1" applyFont="1" applyFill="1" applyBorder="1" applyAlignment="1">
      <alignment vertical="center"/>
    </xf>
    <xf numFmtId="0" fontId="10" fillId="0" borderId="41" xfId="4" applyFont="1" applyFill="1" applyBorder="1" applyAlignment="1">
      <alignment vertical="center"/>
    </xf>
    <xf numFmtId="0" fontId="20" fillId="0" borderId="0" xfId="4" applyFont="1" applyFill="1" applyAlignment="1">
      <alignment vertical="center"/>
    </xf>
    <xf numFmtId="1" fontId="16" fillId="0" borderId="0" xfId="4" applyNumberFormat="1" applyFont="1" applyFill="1" applyAlignment="1">
      <alignment vertical="center"/>
    </xf>
    <xf numFmtId="0" fontId="47" fillId="0" borderId="39" xfId="4" applyFont="1" applyFill="1" applyBorder="1" applyAlignment="1">
      <alignment horizontal="left" vertical="center" indent="1"/>
    </xf>
    <xf numFmtId="0" fontId="32" fillId="0" borderId="39" xfId="4" applyFont="1" applyFill="1" applyBorder="1" applyAlignment="1">
      <alignment horizontal="left" vertical="center" indent="1"/>
    </xf>
    <xf numFmtId="0" fontId="33" fillId="0" borderId="39" xfId="4" applyFont="1" applyFill="1" applyBorder="1" applyAlignment="1">
      <alignment horizontal="left" vertical="center" indent="1"/>
    </xf>
    <xf numFmtId="1" fontId="33" fillId="0" borderId="39" xfId="4" applyNumberFormat="1" applyFont="1" applyFill="1" applyBorder="1" applyAlignment="1">
      <alignment horizontal="left" vertical="center" indent="1"/>
    </xf>
    <xf numFmtId="0" fontId="33" fillId="0" borderId="41" xfId="4" applyFont="1" applyFill="1" applyBorder="1" applyAlignment="1">
      <alignment horizontal="left" vertical="center" indent="1"/>
    </xf>
    <xf numFmtId="0" fontId="17" fillId="0" borderId="0" xfId="4" applyFont="1" applyFill="1" applyAlignment="1">
      <alignment horizontal="center"/>
    </xf>
    <xf numFmtId="49" fontId="33" fillId="0" borderId="5" xfId="1" applyNumberFormat="1" applyFont="1" applyFill="1" applyBorder="1" applyAlignment="1">
      <alignment horizontal="right" vertical="center" indent="2"/>
    </xf>
    <xf numFmtId="0" fontId="52" fillId="0" borderId="66" xfId="4" applyFont="1" applyFill="1" applyBorder="1" applyAlignment="1">
      <alignment vertical="center" wrapText="1" readingOrder="2"/>
    </xf>
    <xf numFmtId="0" fontId="17" fillId="2" borderId="45" xfId="0" applyFont="1" applyFill="1" applyBorder="1" applyAlignment="1">
      <alignment horizontal="center" vertical="center"/>
    </xf>
    <xf numFmtId="0" fontId="17" fillId="2" borderId="44" xfId="0" applyFont="1" applyFill="1" applyBorder="1" applyAlignment="1">
      <alignment horizontal="center" vertical="center"/>
    </xf>
    <xf numFmtId="177" fontId="32" fillId="0" borderId="13" xfId="1" applyNumberFormat="1" applyFont="1" applyFill="1" applyBorder="1" applyAlignment="1">
      <alignment horizontal="right" vertical="top"/>
    </xf>
    <xf numFmtId="177" fontId="32" fillId="0" borderId="94" xfId="1" applyNumberFormat="1" applyFont="1" applyFill="1" applyBorder="1" applyAlignment="1">
      <alignment horizontal="right" indent="1"/>
    </xf>
    <xf numFmtId="2" fontId="32" fillId="0" borderId="96" xfId="0" applyNumberFormat="1" applyFont="1" applyFill="1" applyBorder="1" applyAlignment="1">
      <alignment horizontal="center" vertical="center"/>
    </xf>
    <xf numFmtId="0" fontId="41" fillId="0" borderId="0" xfId="0" applyFont="1" applyFill="1" applyAlignment="1">
      <alignment horizontal="center"/>
    </xf>
    <xf numFmtId="0" fontId="32" fillId="0" borderId="0" xfId="0" applyFont="1" applyFill="1" applyAlignment="1">
      <alignment horizontal="center"/>
    </xf>
    <xf numFmtId="49" fontId="12" fillId="0" borderId="97" xfId="4" applyNumberFormat="1" applyFont="1" applyFill="1" applyBorder="1" applyAlignment="1">
      <alignment horizontal="center" vertical="center"/>
    </xf>
    <xf numFmtId="49" fontId="12" fillId="0" borderId="98" xfId="4" applyNumberFormat="1" applyFont="1" applyFill="1" applyBorder="1" applyAlignment="1">
      <alignment horizontal="center" vertical="center"/>
    </xf>
    <xf numFmtId="181" fontId="20" fillId="0" borderId="0" xfId="0" applyNumberFormat="1" applyFont="1" applyFill="1"/>
    <xf numFmtId="0" fontId="17" fillId="2" borderId="100" xfId="4" applyFont="1" applyFill="1" applyBorder="1" applyAlignment="1">
      <alignment horizontal="center" vertical="center"/>
    </xf>
    <xf numFmtId="0" fontId="17" fillId="2" borderId="101" xfId="4" applyFont="1" applyFill="1" applyBorder="1" applyAlignment="1">
      <alignment horizontal="center" vertical="center"/>
    </xf>
    <xf numFmtId="0" fontId="33" fillId="0" borderId="100" xfId="0" applyFont="1" applyFill="1" applyBorder="1"/>
    <xf numFmtId="0" fontId="33" fillId="0" borderId="100" xfId="0" applyFont="1" applyFill="1" applyBorder="1" applyAlignment="1">
      <alignment vertical="center"/>
    </xf>
    <xf numFmtId="0" fontId="32" fillId="2" borderId="23" xfId="0" applyFont="1" applyFill="1" applyBorder="1" applyAlignment="1">
      <alignment horizontal="center" vertical="center" wrapText="1"/>
    </xf>
    <xf numFmtId="0" fontId="16" fillId="2" borderId="15" xfId="0" applyFont="1" applyFill="1" applyBorder="1" applyAlignment="1">
      <alignment horizontal="left" vertical="center" wrapText="1"/>
    </xf>
    <xf numFmtId="0" fontId="16" fillId="2" borderId="19" xfId="0" applyFont="1" applyFill="1" applyBorder="1" applyAlignment="1">
      <alignment vertical="center" wrapText="1"/>
    </xf>
    <xf numFmtId="0" fontId="33" fillId="0" borderId="74" xfId="0" applyFont="1" applyFill="1" applyBorder="1" applyAlignment="1">
      <alignment vertical="center"/>
    </xf>
    <xf numFmtId="181" fontId="32" fillId="0" borderId="100" xfId="1" applyNumberFormat="1" applyFont="1" applyFill="1" applyBorder="1" applyAlignment="1">
      <alignment horizontal="right" vertical="center"/>
    </xf>
    <xf numFmtId="181" fontId="32" fillId="0" borderId="101" xfId="1" applyNumberFormat="1" applyFont="1" applyFill="1" applyBorder="1" applyAlignment="1">
      <alignment horizontal="right" vertical="center"/>
    </xf>
    <xf numFmtId="181" fontId="32" fillId="0" borderId="99" xfId="1" applyNumberFormat="1" applyFont="1" applyFill="1" applyBorder="1" applyAlignment="1">
      <alignment horizontal="right" vertical="center"/>
    </xf>
    <xf numFmtId="0" fontId="47" fillId="0" borderId="89" xfId="4" applyFont="1" applyFill="1" applyBorder="1" applyAlignment="1">
      <alignment horizontal="right" indent="1"/>
    </xf>
    <xf numFmtId="0" fontId="32" fillId="0" borderId="82" xfId="4" applyFont="1" applyFill="1" applyBorder="1" applyAlignment="1">
      <alignment horizontal="right" indent="2"/>
    </xf>
    <xf numFmtId="0" fontId="32" fillId="0" borderId="99" xfId="4" applyFont="1" applyFill="1" applyBorder="1" applyAlignment="1">
      <alignment horizontal="right" indent="2"/>
    </xf>
    <xf numFmtId="0" fontId="32" fillId="0" borderId="100" xfId="4" applyFont="1" applyFill="1" applyBorder="1" applyAlignment="1">
      <alignment horizontal="right" indent="2"/>
    </xf>
    <xf numFmtId="0" fontId="32" fillId="0" borderId="101" xfId="4" applyFont="1" applyFill="1" applyBorder="1" applyAlignment="1">
      <alignment horizontal="right" indent="2"/>
    </xf>
    <xf numFmtId="0" fontId="47" fillId="0" borderId="102" xfId="4" applyFont="1" applyFill="1" applyBorder="1" applyAlignment="1">
      <alignment horizontal="left" indent="1"/>
    </xf>
    <xf numFmtId="0" fontId="33" fillId="0" borderId="101" xfId="0" applyFont="1" applyFill="1" applyBorder="1"/>
    <xf numFmtId="181" fontId="11" fillId="0" borderId="0" xfId="0" applyNumberFormat="1" applyFont="1" applyFill="1" applyAlignment="1">
      <alignment horizontal="center"/>
    </xf>
    <xf numFmtId="181" fontId="33" fillId="0" borderId="80" xfId="1" applyNumberFormat="1" applyFont="1" applyFill="1" applyBorder="1" applyAlignment="1">
      <alignment horizontal="right" vertical="center"/>
    </xf>
    <xf numFmtId="181" fontId="32" fillId="0" borderId="94" xfId="1" applyNumberFormat="1" applyFont="1" applyFill="1" applyBorder="1" applyAlignment="1">
      <alignment horizontal="right" vertical="center"/>
    </xf>
    <xf numFmtId="0" fontId="41" fillId="0" borderId="0" xfId="12" applyFont="1" applyFill="1" applyAlignment="1">
      <alignment horizontal="center" vertical="center"/>
    </xf>
    <xf numFmtId="181" fontId="33" fillId="0" borderId="103" xfId="1" applyNumberFormat="1" applyFont="1" applyFill="1" applyBorder="1" applyAlignment="1">
      <alignment horizontal="right" vertical="center"/>
    </xf>
    <xf numFmtId="0" fontId="33" fillId="0" borderId="103" xfId="0" applyFont="1" applyFill="1" applyBorder="1"/>
    <xf numFmtId="181" fontId="33" fillId="0" borderId="103" xfId="1" applyNumberFormat="1" applyFont="1" applyFill="1" applyBorder="1" applyAlignment="1">
      <alignment vertical="center"/>
    </xf>
    <xf numFmtId="177" fontId="33" fillId="0" borderId="103" xfId="1" applyNumberFormat="1" applyFont="1" applyFill="1" applyBorder="1" applyAlignment="1">
      <alignment horizontal="right" indent="2"/>
    </xf>
    <xf numFmtId="0" fontId="20" fillId="0" borderId="103" xfId="0" applyFont="1" applyFill="1" applyBorder="1"/>
    <xf numFmtId="0" fontId="33" fillId="0" borderId="103" xfId="4" applyFont="1" applyFill="1" applyBorder="1" applyAlignment="1">
      <alignment horizontal="right" indent="1"/>
    </xf>
    <xf numFmtId="177" fontId="32" fillId="0" borderId="103" xfId="1" applyNumberFormat="1" applyFont="1" applyFill="1" applyBorder="1" applyAlignment="1">
      <alignment horizontal="right" vertical="center" indent="1"/>
    </xf>
    <xf numFmtId="168" fontId="41" fillId="0" borderId="0" xfId="0" applyNumberFormat="1" applyFont="1" applyFill="1" applyAlignment="1">
      <alignment vertical="center"/>
    </xf>
    <xf numFmtId="0" fontId="32" fillId="0" borderId="103" xfId="0" applyFont="1" applyFill="1" applyBorder="1" applyAlignment="1">
      <alignment horizontal="right" indent="1"/>
    </xf>
    <xf numFmtId="181" fontId="32" fillId="0" borderId="103" xfId="1" applyNumberFormat="1" applyFont="1" applyFill="1" applyBorder="1" applyAlignment="1">
      <alignment horizontal="right" vertical="center" indent="1"/>
    </xf>
    <xf numFmtId="0" fontId="33" fillId="0" borderId="99" xfId="0" applyFont="1" applyFill="1" applyBorder="1"/>
    <xf numFmtId="0" fontId="33" fillId="0" borderId="99" xfId="0" applyFont="1" applyFill="1" applyBorder="1" applyAlignment="1">
      <alignment vertical="center"/>
    </xf>
    <xf numFmtId="49" fontId="33" fillId="0" borderId="4" xfId="1" applyNumberFormat="1" applyFont="1" applyFill="1" applyBorder="1" applyAlignment="1">
      <alignment horizontal="left" vertical="center" indent="2"/>
    </xf>
    <xf numFmtId="1" fontId="17" fillId="0" borderId="103" xfId="0" quotePrefix="1" applyNumberFormat="1" applyFont="1" applyFill="1" applyBorder="1" applyAlignment="1">
      <alignment horizontal="right" indent="1"/>
    </xf>
    <xf numFmtId="3" fontId="33" fillId="0" borderId="103" xfId="1" applyNumberFormat="1" applyFont="1" applyFill="1" applyBorder="1" applyAlignment="1">
      <alignment vertical="center"/>
    </xf>
    <xf numFmtId="3" fontId="33" fillId="0" borderId="103" xfId="1" quotePrefix="1" applyNumberFormat="1" applyFont="1" applyFill="1" applyBorder="1" applyAlignment="1">
      <alignment horizontal="right" indent="1"/>
    </xf>
    <xf numFmtId="177" fontId="33" fillId="0" borderId="103" xfId="1" applyNumberFormat="1" applyFont="1" applyFill="1" applyBorder="1" applyAlignment="1">
      <alignment vertical="center"/>
    </xf>
    <xf numFmtId="1" fontId="33" fillId="0" borderId="103" xfId="0" applyNumberFormat="1" applyFont="1" applyFill="1" applyBorder="1" applyAlignment="1">
      <alignment horizontal="right" indent="1"/>
    </xf>
    <xf numFmtId="1" fontId="33" fillId="0" borderId="103" xfId="0" applyNumberFormat="1" applyFont="1" applyFill="1" applyBorder="1" applyAlignment="1">
      <alignment horizontal="right" vertical="center"/>
    </xf>
    <xf numFmtId="1" fontId="10" fillId="0" borderId="103" xfId="4" applyNumberFormat="1" applyFont="1" applyFill="1" applyBorder="1" applyAlignment="1">
      <alignment vertical="center"/>
    </xf>
    <xf numFmtId="0" fontId="33" fillId="0" borderId="103" xfId="4" applyFont="1" applyFill="1" applyBorder="1" applyAlignment="1">
      <alignment horizontal="right"/>
    </xf>
    <xf numFmtId="49" fontId="32" fillId="0" borderId="104" xfId="1" applyNumberFormat="1" applyFont="1" applyFill="1" applyBorder="1" applyAlignment="1">
      <alignment horizontal="right" vertical="center"/>
    </xf>
    <xf numFmtId="177" fontId="33" fillId="0" borderId="104" xfId="1" applyNumberFormat="1" applyFont="1" applyFill="1" applyBorder="1" applyAlignment="1">
      <alignment horizontal="left" vertical="center" indent="2"/>
    </xf>
    <xf numFmtId="167" fontId="33" fillId="0" borderId="104" xfId="1" applyNumberFormat="1" applyFont="1" applyFill="1" applyBorder="1" applyAlignment="1">
      <alignment horizontal="left" vertical="center" indent="2"/>
    </xf>
    <xf numFmtId="177" fontId="33" fillId="0" borderId="102" xfId="1" applyNumberFormat="1" applyFont="1" applyFill="1" applyBorder="1" applyAlignment="1">
      <alignment horizontal="left" vertical="center" indent="2"/>
    </xf>
    <xf numFmtId="49" fontId="33" fillId="2" borderId="44" xfId="1" applyNumberFormat="1" applyFont="1" applyFill="1" applyBorder="1" applyAlignment="1">
      <alignment horizontal="center" vertical="center"/>
    </xf>
    <xf numFmtId="3" fontId="33" fillId="0" borderId="103" xfId="1" applyNumberFormat="1" applyFont="1" applyFill="1" applyBorder="1" applyAlignment="1">
      <alignment horizontal="right" vertical="center" readingOrder="1"/>
    </xf>
    <xf numFmtId="167" fontId="33" fillId="0" borderId="0" xfId="1" applyFont="1" applyFill="1" applyAlignment="1">
      <alignment vertical="center"/>
    </xf>
    <xf numFmtId="167" fontId="20" fillId="0" borderId="0" xfId="1" applyNumberFormat="1" applyFont="1" applyFill="1"/>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12" applyFont="1" applyFill="1" applyAlignment="1">
      <alignment horizontal="center"/>
    </xf>
    <xf numFmtId="0" fontId="44" fillId="0" borderId="0" xfId="12" applyFont="1" applyFill="1" applyAlignment="1">
      <alignment horizontal="center"/>
    </xf>
    <xf numFmtId="0" fontId="41" fillId="0" borderId="0" xfId="0" applyFont="1" applyFill="1" applyAlignment="1">
      <alignment horizontal="center"/>
    </xf>
    <xf numFmtId="0" fontId="17" fillId="2" borderId="3" xfId="12" applyFont="1" applyFill="1" applyBorder="1" applyAlignment="1">
      <alignment horizontal="center" vertical="center"/>
    </xf>
    <xf numFmtId="0" fontId="32" fillId="2" borderId="45" xfId="0" applyFont="1" applyFill="1" applyBorder="1" applyAlignment="1">
      <alignment horizontal="center" vertical="top" wrapText="1"/>
    </xf>
    <xf numFmtId="0" fontId="33" fillId="0" borderId="15" xfId="11" applyFont="1" applyFill="1" applyBorder="1" applyAlignment="1">
      <alignment horizontal="left" vertical="center" indent="1"/>
    </xf>
    <xf numFmtId="0" fontId="33" fillId="0" borderId="8" xfId="11" applyFont="1" applyFill="1" applyBorder="1" applyAlignment="1">
      <alignment horizontal="right" vertical="center" indent="1"/>
    </xf>
    <xf numFmtId="0" fontId="50" fillId="2" borderId="45" xfId="4" applyFont="1" applyFill="1" applyBorder="1" applyAlignment="1">
      <alignment horizontal="center" vertical="center" wrapText="1"/>
    </xf>
    <xf numFmtId="0" fontId="50" fillId="2" borderId="3" xfId="4" applyFont="1" applyFill="1" applyBorder="1" applyAlignment="1">
      <alignment horizontal="center" vertical="center" wrapText="1"/>
    </xf>
    <xf numFmtId="49" fontId="32" fillId="0" borderId="8" xfId="1" applyNumberFormat="1" applyFont="1" applyFill="1" applyBorder="1" applyAlignment="1">
      <alignment horizontal="center" vertical="center"/>
    </xf>
    <xf numFmtId="0" fontId="39" fillId="0" borderId="0" xfId="12" applyFont="1" applyFill="1" applyAlignment="1">
      <alignment horizontal="left" vertical="center" wrapText="1" readingOrder="1"/>
    </xf>
    <xf numFmtId="0" fontId="41" fillId="0" borderId="0" xfId="12" applyFont="1" applyFill="1" applyAlignment="1">
      <alignment horizontal="center"/>
    </xf>
    <xf numFmtId="0" fontId="44" fillId="0" borderId="0" xfId="12" applyFont="1" applyFill="1" applyAlignment="1">
      <alignment horizontal="center"/>
    </xf>
    <xf numFmtId="181" fontId="32" fillId="0" borderId="103" xfId="1" applyNumberFormat="1" applyFont="1" applyFill="1" applyBorder="1" applyAlignment="1">
      <alignment horizontal="right" vertical="center"/>
    </xf>
    <xf numFmtId="0" fontId="39" fillId="0" borderId="0" xfId="0" applyFont="1" applyFill="1" applyAlignment="1">
      <alignment horizontal="center"/>
    </xf>
    <xf numFmtId="0" fontId="32" fillId="0" borderId="37" xfId="0" quotePrefix="1" applyFont="1" applyFill="1" applyBorder="1" applyAlignment="1">
      <alignment horizontal="center"/>
    </xf>
    <xf numFmtId="0" fontId="53" fillId="0" borderId="10" xfId="0" applyFont="1" applyFill="1" applyBorder="1" applyAlignment="1">
      <alignment vertical="center"/>
    </xf>
    <xf numFmtId="0" fontId="53" fillId="0" borderId="0" xfId="0" applyFont="1" applyFill="1" applyBorder="1" applyAlignment="1">
      <alignment vertical="center"/>
    </xf>
    <xf numFmtId="0" fontId="47" fillId="0" borderId="0" xfId="12" applyFont="1" applyFill="1" applyBorder="1" applyAlignment="1">
      <alignment horizontal="left" vertical="center" indent="1" readingOrder="1"/>
    </xf>
    <xf numFmtId="0" fontId="32" fillId="0" borderId="0" xfId="12" applyFont="1" applyFill="1" applyBorder="1" applyAlignment="1">
      <alignment horizontal="left" vertical="center" indent="1"/>
    </xf>
    <xf numFmtId="167" fontId="20" fillId="0" borderId="0" xfId="1" applyFont="1" applyFill="1"/>
    <xf numFmtId="167" fontId="14" fillId="0" borderId="0" xfId="1" applyFont="1" applyFill="1"/>
    <xf numFmtId="167" fontId="12" fillId="0" borderId="0" xfId="1" applyFont="1" applyFill="1"/>
    <xf numFmtId="0" fontId="24" fillId="0" borderId="0" xfId="0" applyFont="1" applyFill="1" applyBorder="1" applyAlignment="1">
      <alignment readingOrder="2"/>
    </xf>
    <xf numFmtId="49" fontId="32" fillId="0" borderId="103" xfId="1" applyNumberFormat="1" applyFont="1" applyFill="1" applyBorder="1" applyAlignment="1">
      <alignment horizontal="right" vertical="center"/>
    </xf>
    <xf numFmtId="177" fontId="33" fillId="0" borderId="103" xfId="1" applyNumberFormat="1" applyFont="1" applyFill="1" applyBorder="1" applyAlignment="1">
      <alignment horizontal="left" vertical="center" indent="2"/>
    </xf>
    <xf numFmtId="167" fontId="33" fillId="0" borderId="103" xfId="1" applyNumberFormat="1" applyFont="1" applyFill="1" applyBorder="1" applyAlignment="1">
      <alignment horizontal="left" vertical="center" indent="2"/>
    </xf>
    <xf numFmtId="177" fontId="33" fillId="0" borderId="74" xfId="1" applyNumberFormat="1" applyFont="1" applyFill="1" applyBorder="1" applyAlignment="1">
      <alignment horizontal="left" vertical="center" indent="2"/>
    </xf>
    <xf numFmtId="0" fontId="33" fillId="0" borderId="15" xfId="11" applyFont="1" applyFill="1" applyBorder="1" applyAlignment="1">
      <alignment horizontal="left" vertical="center" indent="1"/>
    </xf>
    <xf numFmtId="0" fontId="33" fillId="0" borderId="8" xfId="11" applyFont="1" applyFill="1" applyBorder="1" applyAlignment="1">
      <alignment vertical="center"/>
    </xf>
    <xf numFmtId="0" fontId="33" fillId="0" borderId="15" xfId="11" applyFont="1" applyFill="1" applyBorder="1" applyAlignment="1">
      <alignment vertical="center"/>
    </xf>
    <xf numFmtId="170" fontId="33" fillId="0" borderId="45" xfId="1" applyNumberFormat="1" applyFont="1" applyFill="1" applyBorder="1" applyAlignment="1">
      <alignment horizontal="right" vertical="center"/>
    </xf>
    <xf numFmtId="170" fontId="32" fillId="0" borderId="45" xfId="1" applyNumberFormat="1" applyFont="1" applyFill="1" applyBorder="1" applyAlignment="1">
      <alignment horizontal="right" vertical="center"/>
    </xf>
    <xf numFmtId="181" fontId="32" fillId="0" borderId="45" xfId="1" quotePrefix="1" applyNumberFormat="1" applyFont="1" applyFill="1" applyBorder="1" applyAlignment="1">
      <alignment vertical="center"/>
    </xf>
    <xf numFmtId="0" fontId="14" fillId="0" borderId="0" xfId="4" applyFont="1" applyAlignment="1">
      <alignment horizontal="right" vertical="center" wrapText="1" readingOrder="2"/>
    </xf>
    <xf numFmtId="0" fontId="3" fillId="0" borderId="0" xfId="4"/>
    <xf numFmtId="0" fontId="54" fillId="0" borderId="0" xfId="4" applyFont="1" applyAlignment="1">
      <alignment horizontal="right" vertical="center" readingOrder="2"/>
    </xf>
    <xf numFmtId="0" fontId="55" fillId="0" borderId="0" xfId="4" applyFont="1" applyAlignment="1">
      <alignment horizontal="right" vertical="center" readingOrder="2"/>
    </xf>
    <xf numFmtId="0" fontId="3" fillId="0" borderId="0" xfId="4" applyAlignment="1">
      <alignment horizontal="right"/>
    </xf>
    <xf numFmtId="0" fontId="27" fillId="0" borderId="0" xfId="4" applyFont="1" applyAlignment="1">
      <alignment wrapText="1"/>
    </xf>
    <xf numFmtId="0" fontId="12" fillId="0" borderId="63" xfId="4" applyFont="1" applyFill="1" applyBorder="1" applyAlignment="1">
      <alignment horizontal="right" readingOrder="2"/>
    </xf>
    <xf numFmtId="0" fontId="12" fillId="0" borderId="63" xfId="4" applyFont="1" applyFill="1" applyBorder="1" applyAlignment="1"/>
    <xf numFmtId="181" fontId="32" fillId="0" borderId="0" xfId="0" applyNumberFormat="1" applyFont="1" applyFill="1" applyAlignment="1">
      <alignment vertical="center"/>
    </xf>
    <xf numFmtId="167" fontId="32" fillId="0" borderId="0" xfId="1" applyFont="1" applyFill="1" applyAlignment="1">
      <alignment vertical="center"/>
    </xf>
    <xf numFmtId="167" fontId="32" fillId="0" borderId="0" xfId="1" applyFont="1" applyFill="1" applyBorder="1" applyAlignment="1">
      <alignment horizontal="right" vertical="center"/>
    </xf>
    <xf numFmtId="170" fontId="10" fillId="0" borderId="0" xfId="1" applyNumberFormat="1" applyFont="1" applyFill="1" applyAlignment="1">
      <alignment horizontal="center"/>
    </xf>
    <xf numFmtId="170" fontId="41" fillId="0" borderId="0" xfId="1" applyNumberFormat="1" applyFont="1" applyFill="1" applyAlignment="1"/>
    <xf numFmtId="170" fontId="11" fillId="0" borderId="0" xfId="1" applyNumberFormat="1" applyFont="1" applyFill="1" applyAlignment="1">
      <alignment horizontal="center"/>
    </xf>
    <xf numFmtId="170" fontId="39" fillId="0" borderId="0" xfId="1" applyNumberFormat="1" applyFont="1" applyFill="1"/>
    <xf numFmtId="170" fontId="32" fillId="0" borderId="0" xfId="1" applyNumberFormat="1" applyFont="1" applyFill="1" applyAlignment="1">
      <alignment horizontal="center"/>
    </xf>
    <xf numFmtId="170" fontId="33" fillId="0" borderId="0" xfId="1" applyNumberFormat="1" applyFont="1" applyFill="1"/>
    <xf numFmtId="170" fontId="33" fillId="0" borderId="0" xfId="1" applyNumberFormat="1" applyFont="1" applyFill="1" applyAlignment="1">
      <alignment horizontal="center"/>
    </xf>
    <xf numFmtId="170" fontId="32" fillId="0" borderId="0" xfId="1" applyNumberFormat="1" applyFont="1" applyFill="1"/>
    <xf numFmtId="170" fontId="33" fillId="0" borderId="0" xfId="1" applyNumberFormat="1" applyFont="1" applyFill="1" applyAlignment="1">
      <alignment vertical="top"/>
    </xf>
    <xf numFmtId="170" fontId="14" fillId="0" borderId="0" xfId="1" applyNumberFormat="1" applyFont="1" applyFill="1"/>
    <xf numFmtId="170" fontId="18" fillId="0" borderId="0" xfId="1" applyNumberFormat="1" applyFont="1" applyFill="1"/>
    <xf numFmtId="183" fontId="33" fillId="0" borderId="0" xfId="1" applyNumberFormat="1" applyFont="1" applyFill="1" applyAlignment="1">
      <alignment vertical="center"/>
    </xf>
    <xf numFmtId="183" fontId="33" fillId="0" borderId="0" xfId="1" applyNumberFormat="1" applyFont="1" applyFill="1" applyAlignment="1">
      <alignment vertical="top"/>
    </xf>
    <xf numFmtId="0" fontId="41" fillId="0" borderId="0" xfId="6" applyFont="1" applyFill="1" applyAlignment="1">
      <alignment horizontal="center"/>
    </xf>
    <xf numFmtId="0" fontId="41" fillId="0" borderId="0" xfId="8" applyFont="1" applyFill="1" applyAlignment="1">
      <alignment horizontal="center"/>
    </xf>
    <xf numFmtId="0" fontId="36" fillId="0" borderId="0" xfId="0" applyFont="1" applyFill="1" applyAlignment="1">
      <alignment horizontal="right"/>
    </xf>
    <xf numFmtId="177" fontId="44" fillId="0" borderId="0" xfId="1" applyNumberFormat="1" applyFont="1" applyFill="1" applyBorder="1" applyAlignment="1">
      <alignment horizontal="right" indent="1"/>
    </xf>
    <xf numFmtId="171" fontId="33" fillId="0" borderId="45" xfId="14" applyNumberFormat="1" applyFont="1" applyFill="1" applyBorder="1" applyAlignment="1">
      <alignment horizontal="right" vertical="center"/>
    </xf>
    <xf numFmtId="167" fontId="24" fillId="0" borderId="0" xfId="1" applyFont="1" applyFill="1"/>
    <xf numFmtId="0" fontId="36" fillId="0" borderId="0" xfId="0" applyFont="1" applyFill="1" applyAlignment="1">
      <alignment horizontal="right"/>
    </xf>
    <xf numFmtId="0" fontId="13" fillId="0" borderId="0" xfId="0" applyFont="1" applyFill="1" applyAlignment="1">
      <alignment horizontal="center"/>
    </xf>
    <xf numFmtId="0" fontId="39" fillId="0" borderId="0" xfId="12" applyFont="1" applyFill="1" applyAlignment="1">
      <alignment horizontal="left" vertical="top" wrapText="1"/>
    </xf>
    <xf numFmtId="0" fontId="36" fillId="0" borderId="0" xfId="0" applyFont="1" applyFill="1" applyAlignment="1">
      <alignment horizontal="right"/>
    </xf>
    <xf numFmtId="0" fontId="13" fillId="0" borderId="0" xfId="0" applyFont="1" applyFill="1" applyAlignment="1">
      <alignment horizontal="center"/>
    </xf>
    <xf numFmtId="1" fontId="33" fillId="0" borderId="46" xfId="6" applyNumberFormat="1" applyFont="1" applyFill="1" applyBorder="1" applyAlignment="1">
      <alignment horizontal="right"/>
    </xf>
    <xf numFmtId="0" fontId="32" fillId="0" borderId="46" xfId="21" applyFont="1" applyFill="1" applyBorder="1" applyAlignment="1">
      <alignment vertical="center"/>
    </xf>
    <xf numFmtId="1" fontId="32" fillId="0" borderId="46" xfId="21" applyNumberFormat="1" applyFont="1" applyFill="1" applyBorder="1" applyAlignment="1">
      <alignment horizontal="right" vertical="center"/>
    </xf>
    <xf numFmtId="181" fontId="32" fillId="0" borderId="82" xfId="1" applyNumberFormat="1" applyFont="1" applyFill="1" applyBorder="1" applyAlignment="1">
      <alignment horizontal="right" vertical="center"/>
    </xf>
    <xf numFmtId="181" fontId="32" fillId="0" borderId="105" xfId="1" applyNumberFormat="1" applyFont="1" applyFill="1" applyBorder="1" applyAlignment="1">
      <alignment horizontal="right" vertical="center"/>
    </xf>
    <xf numFmtId="0" fontId="32" fillId="0" borderId="50" xfId="21" applyFont="1" applyFill="1" applyBorder="1" applyAlignment="1">
      <alignment horizontal="right" indent="1"/>
    </xf>
    <xf numFmtId="0" fontId="32" fillId="0" borderId="103" xfId="21" applyFont="1" applyFill="1" applyBorder="1" applyAlignment="1">
      <alignment horizontal="right" indent="1"/>
    </xf>
    <xf numFmtId="181" fontId="32" fillId="0" borderId="104" xfId="1" applyNumberFormat="1" applyFont="1" applyFill="1" applyBorder="1" applyAlignment="1">
      <alignment horizontal="right" vertical="center"/>
    </xf>
    <xf numFmtId="177" fontId="41" fillId="0" borderId="0" xfId="1" applyNumberFormat="1" applyFont="1" applyFill="1" applyBorder="1" applyAlignment="1">
      <alignment horizontal="right" indent="1"/>
    </xf>
    <xf numFmtId="2" fontId="32" fillId="0" borderId="108" xfId="0" applyNumberFormat="1" applyFont="1" applyFill="1" applyBorder="1" applyAlignment="1">
      <alignment horizontal="center" vertical="center"/>
    </xf>
    <xf numFmtId="0" fontId="32" fillId="0" borderId="104" xfId="0" applyFont="1" applyFill="1" applyBorder="1" applyAlignment="1">
      <alignment horizontal="right" vertical="center"/>
    </xf>
    <xf numFmtId="2" fontId="33" fillId="0" borderId="104" xfId="0" applyNumberFormat="1" applyFont="1" applyFill="1" applyBorder="1" applyAlignment="1">
      <alignment horizontal="center" vertical="center"/>
    </xf>
    <xf numFmtId="2" fontId="33" fillId="0" borderId="102" xfId="0" applyNumberFormat="1" applyFont="1" applyFill="1" applyBorder="1" applyAlignment="1">
      <alignment horizontal="center" vertical="center"/>
    </xf>
    <xf numFmtId="2" fontId="33" fillId="0" borderId="103" xfId="0" applyNumberFormat="1" applyFont="1" applyFill="1" applyBorder="1" applyAlignment="1">
      <alignment horizontal="center" vertical="center"/>
    </xf>
    <xf numFmtId="0" fontId="32" fillId="0" borderId="104" xfId="4" applyFont="1" applyFill="1" applyBorder="1" applyAlignment="1">
      <alignment horizontal="right" indent="2"/>
    </xf>
    <xf numFmtId="0" fontId="33" fillId="0" borderId="104" xfId="0" applyFont="1" applyFill="1" applyBorder="1" applyAlignment="1">
      <alignment horizontal="right" vertical="center"/>
    </xf>
    <xf numFmtId="177" fontId="33" fillId="0" borderId="104" xfId="1" applyNumberFormat="1" applyFont="1" applyFill="1" applyBorder="1" applyAlignment="1">
      <alignment horizontal="right" vertical="center"/>
    </xf>
    <xf numFmtId="0" fontId="33" fillId="0" borderId="104" xfId="0" applyFont="1" applyFill="1" applyBorder="1" applyAlignment="1">
      <alignment horizontal="left" vertical="center"/>
    </xf>
    <xf numFmtId="0" fontId="33" fillId="0" borderId="44" xfId="0" applyFont="1" applyFill="1" applyBorder="1" applyAlignment="1">
      <alignment horizontal="right" vertical="center"/>
    </xf>
    <xf numFmtId="177" fontId="33" fillId="0" borderId="44" xfId="1" applyNumberFormat="1" applyFont="1" applyFill="1" applyBorder="1" applyAlignment="1">
      <alignment horizontal="right" vertical="center"/>
    </xf>
    <xf numFmtId="0" fontId="33" fillId="0" borderId="44" xfId="0" applyFont="1" applyFill="1" applyBorder="1" applyAlignment="1">
      <alignment horizontal="left" vertical="center"/>
    </xf>
    <xf numFmtId="0" fontId="33" fillId="0" borderId="103" xfId="0" applyFont="1" applyFill="1" applyBorder="1" applyAlignment="1">
      <alignment horizontal="right" vertical="center"/>
    </xf>
    <xf numFmtId="177" fontId="33" fillId="0" borderId="103" xfId="1" applyNumberFormat="1" applyFont="1" applyFill="1" applyBorder="1" applyAlignment="1">
      <alignment horizontal="right" vertical="center"/>
    </xf>
    <xf numFmtId="0" fontId="33" fillId="0" borderId="74" xfId="0" applyFont="1" applyFill="1" applyBorder="1" applyAlignment="1">
      <alignment horizontal="left" vertical="center"/>
    </xf>
    <xf numFmtId="0" fontId="32" fillId="0" borderId="82" xfId="0" applyNumberFormat="1" applyFont="1" applyFill="1" applyBorder="1" applyAlignment="1"/>
    <xf numFmtId="1" fontId="33" fillId="0" borderId="46" xfId="0" applyNumberFormat="1" applyFont="1" applyFill="1" applyBorder="1" applyAlignment="1">
      <alignment vertical="center"/>
    </xf>
    <xf numFmtId="180" fontId="33" fillId="0" borderId="46" xfId="1" applyNumberFormat="1" applyFont="1" applyFill="1" applyBorder="1" applyAlignment="1">
      <alignment vertical="center"/>
    </xf>
    <xf numFmtId="0" fontId="33" fillId="0" borderId="105" xfId="0" applyFont="1" applyFill="1" applyBorder="1" applyAlignment="1">
      <alignment vertical="center"/>
    </xf>
    <xf numFmtId="171" fontId="33" fillId="0" borderId="46" xfId="14" applyNumberFormat="1" applyFont="1" applyFill="1" applyBorder="1" applyAlignment="1">
      <alignment vertical="center"/>
    </xf>
    <xf numFmtId="0" fontId="33" fillId="0" borderId="50" xfId="0" applyFont="1" applyFill="1" applyBorder="1" applyAlignment="1">
      <alignment vertical="center"/>
    </xf>
    <xf numFmtId="177" fontId="32" fillId="0" borderId="107" xfId="1" applyNumberFormat="1" applyFont="1" applyFill="1" applyBorder="1" applyAlignment="1">
      <alignment horizontal="left" vertical="center" indent="2"/>
    </xf>
    <xf numFmtId="177" fontId="32" fillId="0" borderId="108" xfId="1" applyNumberFormat="1" applyFont="1" applyFill="1" applyBorder="1" applyAlignment="1">
      <alignment horizontal="left" vertical="center" indent="2"/>
    </xf>
    <xf numFmtId="167" fontId="32" fillId="0" borderId="108" xfId="1" applyNumberFormat="1" applyFont="1" applyFill="1" applyBorder="1" applyAlignment="1">
      <alignment horizontal="left" vertical="center" indent="2"/>
    </xf>
    <xf numFmtId="177" fontId="32" fillId="0" borderId="96" xfId="1" applyNumberFormat="1" applyFont="1" applyFill="1" applyBorder="1" applyAlignment="1">
      <alignment horizontal="left" vertical="center" indent="2"/>
    </xf>
    <xf numFmtId="177" fontId="32" fillId="0" borderId="108" xfId="1" applyNumberFormat="1" applyFont="1" applyFill="1" applyBorder="1" applyAlignment="1">
      <alignment horizontal="right" vertical="center" indent="2"/>
    </xf>
    <xf numFmtId="177" fontId="32" fillId="0" borderId="96" xfId="1" applyNumberFormat="1" applyFont="1" applyFill="1" applyBorder="1" applyAlignment="1">
      <alignment horizontal="right" vertical="center"/>
    </xf>
    <xf numFmtId="177" fontId="32" fillId="0" borderId="87" xfId="1" applyNumberFormat="1" applyFont="1" applyFill="1" applyBorder="1" applyAlignment="1">
      <alignment horizontal="left" vertical="center" indent="2"/>
    </xf>
    <xf numFmtId="177" fontId="32" fillId="0" borderId="104" xfId="1" applyNumberFormat="1" applyFont="1" applyFill="1" applyBorder="1" applyAlignment="1">
      <alignment horizontal="left" vertical="center" indent="2"/>
    </xf>
    <xf numFmtId="167" fontId="32" fillId="0" borderId="104" xfId="1" applyNumberFormat="1" applyFont="1" applyFill="1" applyBorder="1" applyAlignment="1">
      <alignment horizontal="left" vertical="center" indent="2"/>
    </xf>
    <xf numFmtId="177" fontId="32" fillId="0" borderId="102" xfId="1" applyNumberFormat="1" applyFont="1" applyFill="1" applyBorder="1" applyAlignment="1">
      <alignment horizontal="left" vertical="center" indent="2"/>
    </xf>
    <xf numFmtId="168" fontId="32" fillId="0" borderId="50" xfId="0" applyNumberFormat="1" applyFont="1" applyFill="1" applyBorder="1" applyAlignment="1">
      <alignment vertical="center"/>
    </xf>
    <xf numFmtId="170" fontId="32" fillId="0" borderId="45" xfId="1" applyNumberFormat="1" applyFont="1" applyFill="1" applyBorder="1" applyAlignment="1">
      <alignment vertical="center"/>
    </xf>
    <xf numFmtId="3" fontId="33" fillId="0" borderId="50" xfId="1" applyNumberFormat="1" applyFont="1" applyFill="1" applyBorder="1" applyAlignment="1">
      <alignment vertical="center"/>
    </xf>
    <xf numFmtId="181" fontId="32" fillId="0" borderId="50" xfId="1" applyNumberFormat="1" applyFont="1" applyFill="1" applyBorder="1" applyAlignment="1">
      <alignment horizontal="right" vertical="center" readingOrder="1"/>
    </xf>
    <xf numFmtId="0" fontId="32" fillId="2" borderId="45" xfId="0" applyFont="1" applyFill="1" applyBorder="1" applyAlignment="1">
      <alignment horizontal="center"/>
    </xf>
    <xf numFmtId="168" fontId="32" fillId="0" borderId="45" xfId="0" applyNumberFormat="1" applyFont="1" applyFill="1" applyBorder="1" applyAlignment="1">
      <alignment horizontal="right" indent="2"/>
    </xf>
    <xf numFmtId="168" fontId="32" fillId="0" borderId="45" xfId="0" applyNumberFormat="1" applyFont="1" applyFill="1" applyBorder="1" applyAlignment="1">
      <alignment horizontal="right" vertical="center"/>
    </xf>
    <xf numFmtId="0" fontId="33" fillId="0" borderId="104" xfId="4" applyFont="1" applyFill="1" applyBorder="1" applyAlignment="1">
      <alignment horizontal="center"/>
    </xf>
    <xf numFmtId="0" fontId="32" fillId="0" borderId="103" xfId="4" applyFont="1" applyFill="1" applyBorder="1" applyAlignment="1">
      <alignment vertical="center"/>
    </xf>
    <xf numFmtId="0" fontId="16" fillId="2" borderId="45" xfId="4" applyFont="1" applyFill="1" applyBorder="1" applyAlignment="1">
      <alignment horizontal="center" vertical="center"/>
    </xf>
    <xf numFmtId="0" fontId="16" fillId="2" borderId="44" xfId="4" applyFont="1" applyFill="1" applyBorder="1" applyAlignment="1">
      <alignment horizontal="center" vertical="center"/>
    </xf>
    <xf numFmtId="0" fontId="33" fillId="0" borderId="46" xfId="4" applyFont="1" applyFill="1" applyBorder="1" applyAlignment="1">
      <alignment horizontal="center"/>
    </xf>
    <xf numFmtId="177" fontId="32" fillId="0" borderId="103" xfId="1" applyNumberFormat="1" applyFont="1" applyFill="1" applyBorder="1" applyAlignment="1">
      <alignment horizontal="right" indent="1"/>
    </xf>
    <xf numFmtId="177" fontId="32" fillId="0" borderId="50" xfId="1" applyNumberFormat="1" applyFont="1" applyFill="1" applyBorder="1" applyAlignment="1">
      <alignment horizontal="right" indent="1"/>
    </xf>
    <xf numFmtId="0" fontId="32" fillId="2" borderId="44" xfId="0" applyFont="1" applyFill="1" applyBorder="1" applyAlignment="1">
      <alignment horizontal="center" vertical="center"/>
    </xf>
    <xf numFmtId="0" fontId="33" fillId="0" borderId="109"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02" xfId="0" applyFont="1" applyFill="1" applyBorder="1" applyAlignment="1">
      <alignment horizontal="center" vertical="center"/>
    </xf>
    <xf numFmtId="0" fontId="33" fillId="0" borderId="15" xfId="0" applyFont="1" applyFill="1" applyBorder="1" applyAlignment="1">
      <alignment horizontal="center" vertical="center"/>
    </xf>
    <xf numFmtId="181" fontId="17" fillId="0" borderId="103" xfId="1" applyNumberFormat="1" applyFont="1" applyFill="1" applyBorder="1" applyAlignment="1">
      <alignment horizontal="right" vertical="center"/>
    </xf>
    <xf numFmtId="168" fontId="32" fillId="0" borderId="103" xfId="8" applyNumberFormat="1" applyFont="1" applyFill="1" applyBorder="1" applyAlignment="1">
      <alignment horizontal="right" vertical="center" readingOrder="1"/>
    </xf>
    <xf numFmtId="0" fontId="32" fillId="0" borderId="104" xfId="0" applyNumberFormat="1" applyFont="1" applyFill="1" applyBorder="1" applyAlignment="1"/>
    <xf numFmtId="177" fontId="33" fillId="0" borderId="50" xfId="1" applyNumberFormat="1" applyFont="1" applyFill="1" applyBorder="1" applyAlignment="1">
      <alignment horizontal="right"/>
    </xf>
    <xf numFmtId="3" fontId="33" fillId="0" borderId="50" xfId="1" applyNumberFormat="1" applyFont="1" applyFill="1" applyBorder="1" applyAlignment="1">
      <alignment horizontal="right" vertical="center" readingOrder="1"/>
    </xf>
    <xf numFmtId="0" fontId="32" fillId="0" borderId="50" xfId="4" applyFont="1" applyFill="1" applyBorder="1" applyAlignment="1">
      <alignment vertical="center"/>
    </xf>
    <xf numFmtId="0" fontId="36" fillId="0" borderId="0" xfId="0" applyFont="1" applyFill="1" applyAlignment="1">
      <alignment horizontal="right" vertical="top"/>
    </xf>
    <xf numFmtId="0" fontId="36" fillId="0" borderId="0" xfId="0" applyFont="1" applyFill="1" applyAlignment="1">
      <alignment horizontal="right"/>
    </xf>
    <xf numFmtId="177" fontId="24" fillId="0" borderId="0" xfId="1" applyNumberFormat="1" applyFont="1" applyFill="1"/>
    <xf numFmtId="0" fontId="33" fillId="0" borderId="103" xfId="12" applyFont="1" applyFill="1" applyBorder="1" applyAlignment="1">
      <alignment vertical="top"/>
    </xf>
    <xf numFmtId="171" fontId="33" fillId="0" borderId="55" xfId="14" applyNumberFormat="1" applyFont="1" applyFill="1" applyBorder="1" applyAlignment="1">
      <alignment horizontal="center" vertical="center"/>
    </xf>
    <xf numFmtId="171" fontId="33" fillId="0" borderId="48" xfId="14" applyNumberFormat="1" applyFont="1" applyFill="1" applyBorder="1" applyAlignment="1">
      <alignment horizontal="center" vertical="center"/>
    </xf>
    <xf numFmtId="171" fontId="33" fillId="0" borderId="56" xfId="14" applyNumberFormat="1" applyFont="1" applyFill="1" applyBorder="1" applyAlignment="1">
      <alignment horizontal="center" vertical="center"/>
    </xf>
    <xf numFmtId="9" fontId="32" fillId="0" borderId="55" xfId="14" applyFont="1" applyFill="1" applyBorder="1" applyAlignment="1">
      <alignment horizontal="center" vertical="center"/>
    </xf>
    <xf numFmtId="9" fontId="32" fillId="0" borderId="48" xfId="14" applyFont="1" applyFill="1" applyBorder="1" applyAlignment="1">
      <alignment horizontal="center" vertical="center"/>
    </xf>
    <xf numFmtId="9" fontId="32" fillId="0" borderId="56" xfId="14" applyFont="1" applyFill="1" applyBorder="1" applyAlignment="1">
      <alignment horizontal="center" vertical="center"/>
    </xf>
    <xf numFmtId="9" fontId="33" fillId="0" borderId="55" xfId="14" applyFont="1" applyFill="1" applyBorder="1" applyAlignment="1">
      <alignment horizontal="center" vertical="center"/>
    </xf>
    <xf numFmtId="9" fontId="33" fillId="0" borderId="48" xfId="14" applyFont="1" applyFill="1" applyBorder="1" applyAlignment="1">
      <alignment horizontal="center" vertical="center"/>
    </xf>
    <xf numFmtId="9" fontId="33" fillId="0" borderId="56" xfId="14" applyFont="1" applyFill="1" applyBorder="1" applyAlignment="1">
      <alignment horizontal="center" vertical="center"/>
    </xf>
    <xf numFmtId="171" fontId="32" fillId="0" borderId="55" xfId="14" applyNumberFormat="1" applyFont="1" applyFill="1" applyBorder="1" applyAlignment="1">
      <alignment horizontal="center" vertical="center"/>
    </xf>
    <xf numFmtId="171" fontId="32" fillId="0" borderId="48" xfId="14" applyNumberFormat="1" applyFont="1" applyFill="1" applyBorder="1" applyAlignment="1">
      <alignment horizontal="center" vertical="center"/>
    </xf>
    <xf numFmtId="171" fontId="32" fillId="0" borderId="56" xfId="14" applyNumberFormat="1" applyFont="1" applyFill="1" applyBorder="1" applyAlignment="1">
      <alignment horizontal="center" vertical="center"/>
    </xf>
    <xf numFmtId="9" fontId="33" fillId="0" borderId="55" xfId="14" applyFont="1" applyFill="1" applyBorder="1" applyAlignment="1">
      <alignment horizontal="right" vertical="center"/>
    </xf>
    <xf numFmtId="9" fontId="33" fillId="0" borderId="48" xfId="14" applyFont="1" applyFill="1" applyBorder="1" applyAlignment="1">
      <alignment horizontal="right" vertical="center"/>
    </xf>
    <xf numFmtId="9" fontId="33" fillId="0" borderId="58" xfId="14" applyFont="1" applyFill="1" applyBorder="1" applyAlignment="1">
      <alignment horizontal="right" vertical="center"/>
    </xf>
    <xf numFmtId="9" fontId="33" fillId="0" borderId="13" xfId="14" applyFont="1" applyFill="1" applyBorder="1" applyAlignment="1">
      <alignment horizontal="right" vertical="center"/>
    </xf>
    <xf numFmtId="9" fontId="32" fillId="0" borderId="55" xfId="14" applyFont="1" applyFill="1" applyBorder="1" applyAlignment="1">
      <alignment horizontal="right" vertical="center"/>
    </xf>
    <xf numFmtId="9" fontId="32" fillId="0" borderId="48" xfId="14" applyFont="1" applyFill="1" applyBorder="1" applyAlignment="1">
      <alignment horizontal="right" vertical="center"/>
    </xf>
    <xf numFmtId="9" fontId="32" fillId="0" borderId="58" xfId="14" applyFont="1" applyFill="1" applyBorder="1" applyAlignment="1">
      <alignment horizontal="right" vertical="center"/>
    </xf>
    <xf numFmtId="9" fontId="32" fillId="0" borderId="13" xfId="14" applyFont="1" applyFill="1" applyBorder="1" applyAlignment="1">
      <alignment horizontal="right" vertical="center"/>
    </xf>
    <xf numFmtId="171" fontId="33" fillId="0" borderId="48" xfId="14" applyNumberFormat="1" applyFont="1" applyFill="1" applyBorder="1" applyAlignment="1">
      <alignment horizontal="right" vertical="center"/>
    </xf>
    <xf numFmtId="171" fontId="33" fillId="0" borderId="55" xfId="14" applyNumberFormat="1" applyFont="1" applyFill="1" applyBorder="1" applyAlignment="1">
      <alignment horizontal="right" vertical="center"/>
    </xf>
    <xf numFmtId="171" fontId="33" fillId="0" borderId="58" xfId="14" applyNumberFormat="1" applyFont="1" applyFill="1" applyBorder="1" applyAlignment="1">
      <alignment horizontal="right" vertical="center"/>
    </xf>
    <xf numFmtId="171" fontId="33" fillId="0" borderId="13" xfId="14" applyNumberFormat="1" applyFont="1" applyFill="1" applyBorder="1" applyAlignment="1">
      <alignment horizontal="right" vertical="center"/>
    </xf>
    <xf numFmtId="10" fontId="33" fillId="0" borderId="55" xfId="14" applyNumberFormat="1" applyFont="1" applyFill="1" applyBorder="1" applyAlignment="1">
      <alignment horizontal="right" vertical="center"/>
    </xf>
    <xf numFmtId="10" fontId="33" fillId="0" borderId="48" xfId="14" applyNumberFormat="1" applyFont="1" applyFill="1" applyBorder="1" applyAlignment="1">
      <alignment horizontal="right" vertical="center"/>
    </xf>
    <xf numFmtId="10" fontId="33" fillId="0" borderId="58" xfId="14" applyNumberFormat="1" applyFont="1" applyFill="1" applyBorder="1" applyAlignment="1">
      <alignment horizontal="right" vertical="center"/>
    </xf>
    <xf numFmtId="10" fontId="33" fillId="0" borderId="13" xfId="14" applyNumberFormat="1" applyFont="1" applyFill="1" applyBorder="1" applyAlignment="1">
      <alignment horizontal="right" vertical="center"/>
    </xf>
    <xf numFmtId="9" fontId="32" fillId="0" borderId="55" xfId="14" applyNumberFormat="1" applyFont="1" applyFill="1" applyBorder="1" applyAlignment="1">
      <alignment horizontal="right" vertical="center"/>
    </xf>
    <xf numFmtId="0" fontId="12" fillId="0" borderId="110" xfId="12" applyFont="1" applyFill="1" applyBorder="1" applyAlignment="1">
      <alignment vertical="center" readingOrder="2"/>
    </xf>
    <xf numFmtId="0" fontId="12" fillId="0" borderId="110" xfId="4" applyFont="1" applyFill="1" applyBorder="1" applyAlignment="1">
      <alignment vertical="center" readingOrder="2"/>
    </xf>
    <xf numFmtId="0" fontId="12" fillId="0" borderId="110" xfId="4" applyFont="1" applyFill="1" applyBorder="1" applyAlignment="1">
      <alignment vertical="center" wrapText="1" readingOrder="2"/>
    </xf>
    <xf numFmtId="0" fontId="12" fillId="0" borderId="110" xfId="12" applyFont="1" applyFill="1" applyBorder="1" applyAlignment="1">
      <alignment horizontal="left" readingOrder="1"/>
    </xf>
    <xf numFmtId="0" fontId="12" fillId="0" borderId="110" xfId="4" applyFont="1" applyFill="1" applyBorder="1" applyAlignment="1">
      <alignment horizontal="left" readingOrder="1"/>
    </xf>
    <xf numFmtId="0" fontId="12" fillId="0" borderId="110" xfId="4" applyFont="1" applyFill="1" applyBorder="1" applyAlignment="1">
      <alignment horizontal="left" vertical="center" wrapText="1" readingOrder="1"/>
    </xf>
    <xf numFmtId="0" fontId="12" fillId="0" borderId="110" xfId="7" applyFont="1" applyFill="1" applyBorder="1" applyAlignment="1">
      <alignment horizontal="left" readingOrder="1"/>
    </xf>
    <xf numFmtId="0" fontId="24" fillId="0" borderId="0" xfId="0" applyFont="1" applyFill="1" applyBorder="1" applyAlignment="1">
      <alignment horizontal="right"/>
    </xf>
    <xf numFmtId="0" fontId="24" fillId="0" borderId="0" xfId="0" applyFont="1" applyFill="1" applyBorder="1" applyAlignment="1">
      <alignment horizontal="left"/>
    </xf>
    <xf numFmtId="0" fontId="41" fillId="0" borderId="0" xfId="4" applyFont="1" applyFill="1" applyAlignment="1">
      <alignment horizontal="center"/>
    </xf>
    <xf numFmtId="0" fontId="14" fillId="0" borderId="0" xfId="4" applyFont="1" applyAlignment="1">
      <alignment horizontal="right" vertical="top" wrapText="1"/>
    </xf>
    <xf numFmtId="0" fontId="39" fillId="0" borderId="0" xfId="12" applyFont="1" applyFill="1" applyAlignment="1">
      <alignment horizontal="right" vertical="center" wrapText="1" readingOrder="2"/>
    </xf>
    <xf numFmtId="0" fontId="39" fillId="0" borderId="0" xfId="12" applyFont="1" applyFill="1" applyAlignment="1">
      <alignment horizontal="left" vertical="center" wrapText="1" readingOrder="1"/>
    </xf>
    <xf numFmtId="0" fontId="32" fillId="2" borderId="22" xfId="0" applyFont="1" applyFill="1" applyBorder="1" applyAlignment="1">
      <alignment horizontal="center" vertical="center"/>
    </xf>
    <xf numFmtId="0" fontId="32" fillId="2" borderId="45" xfId="0" applyFont="1" applyFill="1" applyBorder="1" applyAlignment="1">
      <alignment horizontal="center" vertical="center"/>
    </xf>
    <xf numFmtId="0" fontId="32" fillId="2" borderId="44" xfId="0" applyFont="1" applyFill="1" applyBorder="1" applyAlignment="1">
      <alignment horizontal="center" vertical="center"/>
    </xf>
    <xf numFmtId="0" fontId="39" fillId="0" borderId="0" xfId="12" applyFont="1" applyFill="1" applyAlignment="1">
      <alignment horizontal="right" vertical="top" readingOrder="2"/>
    </xf>
    <xf numFmtId="0" fontId="39" fillId="0" borderId="0" xfId="12" applyFont="1" applyFill="1" applyAlignment="1">
      <alignment horizontal="left" vertical="top" wrapText="1"/>
    </xf>
    <xf numFmtId="0" fontId="41" fillId="0" borderId="0" xfId="12" applyFont="1" applyFill="1" applyAlignment="1">
      <alignment horizontal="center"/>
    </xf>
    <xf numFmtId="0" fontId="44" fillId="0" borderId="0" xfId="12" applyFont="1" applyFill="1" applyAlignment="1">
      <alignment horizontal="center"/>
    </xf>
    <xf numFmtId="0" fontId="32" fillId="2" borderId="23" xfId="0" applyFont="1" applyFill="1" applyBorder="1" applyAlignment="1">
      <alignment horizontal="left" vertical="center" indent="1"/>
    </xf>
    <xf numFmtId="0" fontId="32" fillId="2" borderId="15" xfId="0" applyFont="1" applyFill="1" applyBorder="1" applyAlignment="1">
      <alignment horizontal="left" vertical="center" indent="1"/>
    </xf>
    <xf numFmtId="0" fontId="32" fillId="2" borderId="19" xfId="0" applyFont="1" applyFill="1" applyBorder="1" applyAlignment="1">
      <alignment horizontal="left" vertical="center" indent="1"/>
    </xf>
    <xf numFmtId="0" fontId="32" fillId="2" borderId="21" xfId="0" applyFont="1" applyFill="1" applyBorder="1" applyAlignment="1">
      <alignment horizontal="right" vertical="center" indent="1"/>
    </xf>
    <xf numFmtId="0" fontId="32" fillId="2" borderId="8" xfId="0" applyFont="1" applyFill="1" applyBorder="1" applyAlignment="1">
      <alignment horizontal="right" vertical="center" indent="1"/>
    </xf>
    <xf numFmtId="0" fontId="32" fillId="2" borderId="32" xfId="0" applyFont="1" applyFill="1" applyBorder="1" applyAlignment="1">
      <alignment horizontal="right" vertical="center" indent="1"/>
    </xf>
    <xf numFmtId="0" fontId="41" fillId="0" borderId="0" xfId="0" applyFont="1" applyFill="1" applyAlignment="1">
      <alignment horizontal="center"/>
    </xf>
    <xf numFmtId="0" fontId="44" fillId="0" borderId="0" xfId="0" applyFont="1" applyFill="1" applyAlignment="1">
      <alignment horizontal="center"/>
    </xf>
    <xf numFmtId="0" fontId="14" fillId="0" borderId="0" xfId="12" applyFont="1" applyFill="1" applyAlignment="1">
      <alignment horizontal="right" wrapText="1" readingOrder="2"/>
    </xf>
    <xf numFmtId="0" fontId="14" fillId="0" borderId="0" xfId="12" applyFont="1" applyFill="1" applyAlignment="1">
      <alignment horizontal="left" wrapText="1"/>
    </xf>
    <xf numFmtId="0" fontId="32" fillId="2" borderId="3" xfId="0" applyFont="1" applyFill="1" applyBorder="1" applyAlignment="1">
      <alignment horizontal="center" vertical="center"/>
    </xf>
    <xf numFmtId="0" fontId="48" fillId="2" borderId="22" xfId="0" applyFont="1" applyFill="1" applyBorder="1" applyAlignment="1">
      <alignment horizontal="center" vertical="center"/>
    </xf>
    <xf numFmtId="0" fontId="48" fillId="2" borderId="45" xfId="0" applyFont="1" applyFill="1" applyBorder="1" applyAlignment="1">
      <alignment horizontal="center" vertical="center"/>
    </xf>
    <xf numFmtId="0" fontId="48" fillId="2" borderId="3" xfId="0" applyFont="1" applyFill="1" applyBorder="1" applyAlignment="1">
      <alignment horizontal="center" vertical="center"/>
    </xf>
    <xf numFmtId="0" fontId="20" fillId="0" borderId="0" xfId="12" applyFont="1" applyFill="1" applyAlignment="1">
      <alignment horizontal="right" wrapText="1" readingOrder="2"/>
    </xf>
    <xf numFmtId="175" fontId="20" fillId="0" borderId="0" xfId="1" applyNumberFormat="1" applyFont="1" applyFill="1" applyAlignment="1">
      <alignment horizontal="right" wrapText="1" readingOrder="2"/>
    </xf>
    <xf numFmtId="175" fontId="20" fillId="0" borderId="0" xfId="1" applyNumberFormat="1" applyFont="1" applyFill="1" applyAlignment="1">
      <alignment horizontal="left" wrapText="1"/>
    </xf>
    <xf numFmtId="0" fontId="20" fillId="0" borderId="0" xfId="12" applyFont="1" applyFill="1" applyAlignment="1">
      <alignment horizontal="left" wrapText="1"/>
    </xf>
    <xf numFmtId="0" fontId="32" fillId="2" borderId="52" xfId="0" applyFont="1" applyFill="1" applyBorder="1" applyAlignment="1">
      <alignment horizontal="center" vertical="top"/>
    </xf>
    <xf numFmtId="0" fontId="32" fillId="2" borderId="53" xfId="0" applyFont="1" applyFill="1" applyBorder="1" applyAlignment="1">
      <alignment horizontal="center" vertical="top"/>
    </xf>
    <xf numFmtId="0" fontId="32" fillId="2" borderId="51" xfId="0" applyFont="1" applyFill="1" applyBorder="1" applyAlignment="1">
      <alignment horizontal="center" vertical="center"/>
    </xf>
    <xf numFmtId="0" fontId="32" fillId="2" borderId="52" xfId="0" applyFont="1" applyFill="1" applyBorder="1" applyAlignment="1">
      <alignment horizontal="center" vertical="center"/>
    </xf>
    <xf numFmtId="0" fontId="33" fillId="2" borderId="15" xfId="0" applyFont="1" applyFill="1" applyBorder="1" applyAlignment="1">
      <alignment horizontal="left" vertical="center" indent="1"/>
    </xf>
    <xf numFmtId="0" fontId="33" fillId="2" borderId="19" xfId="0" applyFont="1" applyFill="1" applyBorder="1" applyAlignment="1">
      <alignment horizontal="left" vertical="center" indent="1"/>
    </xf>
    <xf numFmtId="0" fontId="32" fillId="2" borderId="21" xfId="6" applyFont="1" applyFill="1" applyBorder="1" applyAlignment="1">
      <alignment horizontal="right" vertical="center" indent="1"/>
    </xf>
    <xf numFmtId="0" fontId="32" fillId="2" borderId="8" xfId="6" applyFont="1" applyFill="1" applyBorder="1" applyAlignment="1">
      <alignment horizontal="right" vertical="center" indent="1"/>
    </xf>
    <xf numFmtId="0" fontId="32" fillId="2" borderId="32" xfId="6" applyFont="1" applyFill="1" applyBorder="1" applyAlignment="1">
      <alignment horizontal="right" vertical="center" indent="1"/>
    </xf>
    <xf numFmtId="0" fontId="41" fillId="0" borderId="0" xfId="6" applyFont="1" applyFill="1" applyAlignment="1">
      <alignment horizontal="center"/>
    </xf>
    <xf numFmtId="0" fontId="41" fillId="0" borderId="0" xfId="21" applyFont="1" applyFill="1" applyAlignment="1">
      <alignment horizontal="center"/>
    </xf>
    <xf numFmtId="0" fontId="32" fillId="2" borderId="21" xfId="21" applyFont="1" applyFill="1" applyBorder="1" applyAlignment="1">
      <alignment horizontal="right" vertical="center"/>
    </xf>
    <xf numFmtId="0" fontId="32" fillId="2" borderId="8" xfId="21" applyFont="1" applyFill="1" applyBorder="1" applyAlignment="1">
      <alignment horizontal="right" vertical="center"/>
    </xf>
    <xf numFmtId="0" fontId="32" fillId="2" borderId="32" xfId="21" applyFont="1" applyFill="1" applyBorder="1" applyAlignment="1">
      <alignment horizontal="right" vertical="center"/>
    </xf>
    <xf numFmtId="0" fontId="32" fillId="2" borderId="21"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32" xfId="0" applyFont="1" applyFill="1" applyBorder="1" applyAlignment="1">
      <alignment horizontal="center" vertical="center"/>
    </xf>
    <xf numFmtId="0" fontId="41" fillId="0" borderId="0" xfId="5" applyFont="1" applyFill="1" applyAlignment="1">
      <alignment horizontal="center"/>
    </xf>
    <xf numFmtId="0" fontId="32" fillId="2" borderId="21" xfId="5" applyFont="1" applyFill="1" applyBorder="1" applyAlignment="1">
      <alignment horizontal="right" vertical="center" indent="1"/>
    </xf>
    <xf numFmtId="0" fontId="32" fillId="2" borderId="8" xfId="5" applyFont="1" applyFill="1" applyBorder="1" applyAlignment="1">
      <alignment horizontal="right" vertical="center" indent="1"/>
    </xf>
    <xf numFmtId="0" fontId="32" fillId="2" borderId="32" xfId="5" applyFont="1" applyFill="1" applyBorder="1" applyAlignment="1">
      <alignment horizontal="right" vertical="center" indent="1"/>
    </xf>
    <xf numFmtId="0" fontId="32" fillId="2" borderId="23" xfId="5" applyFont="1" applyFill="1" applyBorder="1" applyAlignment="1">
      <alignment horizontal="left" vertical="center" indent="1"/>
    </xf>
    <xf numFmtId="0" fontId="33" fillId="2" borderId="15" xfId="5" applyFont="1" applyFill="1" applyBorder="1" applyAlignment="1">
      <alignment horizontal="left" vertical="center" indent="1"/>
    </xf>
    <xf numFmtId="0" fontId="33" fillId="2" borderId="19" xfId="5" applyFont="1" applyFill="1" applyBorder="1" applyAlignment="1">
      <alignment horizontal="left" vertical="center" indent="1"/>
    </xf>
    <xf numFmtId="0" fontId="32" fillId="2" borderId="79" xfId="5" applyFont="1" applyFill="1" applyBorder="1" applyAlignment="1">
      <alignment horizontal="right" vertical="center" indent="1"/>
    </xf>
    <xf numFmtId="0" fontId="32" fillId="2" borderId="75" xfId="5" applyFont="1" applyFill="1" applyBorder="1" applyAlignment="1">
      <alignment horizontal="right" vertical="center" indent="1"/>
    </xf>
    <xf numFmtId="0" fontId="32" fillId="2" borderId="81" xfId="5" applyFont="1" applyFill="1" applyBorder="1" applyAlignment="1">
      <alignment horizontal="right" vertical="center" indent="1"/>
    </xf>
    <xf numFmtId="0" fontId="41" fillId="0" borderId="0" xfId="0" applyFont="1" applyFill="1" applyAlignment="1">
      <alignment horizontal="center" vertical="top"/>
    </xf>
    <xf numFmtId="177" fontId="41" fillId="0" borderId="0" xfId="1" applyNumberFormat="1" applyFont="1" applyFill="1" applyBorder="1" applyAlignment="1">
      <alignment horizontal="center" vertical="top"/>
    </xf>
    <xf numFmtId="49" fontId="32" fillId="2" borderId="79" xfId="5" applyNumberFormat="1" applyFont="1" applyFill="1" applyBorder="1" applyAlignment="1">
      <alignment horizontal="right" vertical="center"/>
    </xf>
    <xf numFmtId="49" fontId="32" fillId="2" borderId="75" xfId="5" applyNumberFormat="1" applyFont="1" applyFill="1" applyBorder="1" applyAlignment="1">
      <alignment horizontal="right" vertical="center"/>
    </xf>
    <xf numFmtId="49" fontId="32" fillId="2" borderId="81" xfId="5" applyNumberFormat="1" applyFont="1" applyFill="1" applyBorder="1" applyAlignment="1">
      <alignment horizontal="right" vertical="center"/>
    </xf>
    <xf numFmtId="49" fontId="32" fillId="2" borderId="23" xfId="5" applyNumberFormat="1" applyFont="1" applyFill="1" applyBorder="1" applyAlignment="1">
      <alignment horizontal="left" vertical="center"/>
    </xf>
    <xf numFmtId="49" fontId="33" fillId="2" borderId="15" xfId="5" applyNumberFormat="1" applyFont="1" applyFill="1" applyBorder="1" applyAlignment="1">
      <alignment horizontal="left" vertical="center"/>
    </xf>
    <xf numFmtId="49" fontId="33" fillId="2" borderId="19" xfId="5" applyNumberFormat="1" applyFont="1" applyFill="1" applyBorder="1" applyAlignment="1">
      <alignment horizontal="left" vertical="center"/>
    </xf>
    <xf numFmtId="0" fontId="41" fillId="0" borderId="0" xfId="8" applyFont="1" applyFill="1" applyAlignment="1">
      <alignment horizontal="center"/>
    </xf>
    <xf numFmtId="0" fontId="32" fillId="2" borderId="79" xfId="0" applyFont="1" applyFill="1" applyBorder="1" applyAlignment="1">
      <alignment horizontal="right" vertical="center" indent="1"/>
    </xf>
    <xf numFmtId="0" fontId="32" fillId="2" borderId="75" xfId="0" applyFont="1" applyFill="1" applyBorder="1" applyAlignment="1">
      <alignment horizontal="right" vertical="center" indent="1"/>
    </xf>
    <xf numFmtId="0" fontId="32" fillId="2" borderId="81" xfId="0" applyFont="1" applyFill="1" applyBorder="1" applyAlignment="1">
      <alignment horizontal="right" vertical="center" indent="1"/>
    </xf>
    <xf numFmtId="0" fontId="32" fillId="2" borderId="23" xfId="12" applyFont="1" applyFill="1" applyBorder="1" applyAlignment="1">
      <alignment horizontal="center" vertical="center"/>
    </xf>
    <xf numFmtId="0" fontId="32" fillId="2" borderId="15" xfId="12" applyFont="1" applyFill="1" applyBorder="1" applyAlignment="1">
      <alignment horizontal="center" vertical="center"/>
    </xf>
    <xf numFmtId="0" fontId="32" fillId="2" borderId="19" xfId="12" applyFont="1" applyFill="1" applyBorder="1" applyAlignment="1">
      <alignment horizontal="center" vertical="center"/>
    </xf>
    <xf numFmtId="0" fontId="32" fillId="2" borderId="21" xfId="12" applyFont="1" applyFill="1" applyBorder="1" applyAlignment="1">
      <alignment horizontal="center" vertical="center"/>
    </xf>
    <xf numFmtId="0" fontId="32" fillId="2" borderId="8" xfId="12" applyFont="1" applyFill="1" applyBorder="1" applyAlignment="1">
      <alignment horizontal="center" vertical="center"/>
    </xf>
    <xf numFmtId="0" fontId="32" fillId="2" borderId="32" xfId="12" applyFont="1" applyFill="1" applyBorder="1" applyAlignment="1">
      <alignment horizontal="center" vertical="center"/>
    </xf>
    <xf numFmtId="0" fontId="16" fillId="2" borderId="22" xfId="12" applyFont="1" applyFill="1" applyBorder="1" applyAlignment="1">
      <alignment horizontal="center" vertical="center"/>
    </xf>
    <xf numFmtId="0" fontId="17" fillId="2" borderId="22" xfId="12" applyFont="1" applyFill="1" applyBorder="1" applyAlignment="1">
      <alignment horizontal="center" vertical="center"/>
    </xf>
    <xf numFmtId="0" fontId="16" fillId="2" borderId="3" xfId="12" applyFont="1" applyFill="1" applyBorder="1" applyAlignment="1">
      <alignment horizontal="center" vertical="center"/>
    </xf>
    <xf numFmtId="0" fontId="17" fillId="2" borderId="3" xfId="12" applyFont="1" applyFill="1" applyBorder="1" applyAlignment="1">
      <alignment horizontal="center" vertical="center"/>
    </xf>
    <xf numFmtId="0" fontId="17" fillId="2" borderId="45" xfId="9" applyFont="1" applyFill="1" applyBorder="1" applyAlignment="1">
      <alignment horizontal="center" vertical="center"/>
    </xf>
    <xf numFmtId="0" fontId="17" fillId="2" borderId="44" xfId="9" applyFont="1" applyFill="1" applyBorder="1" applyAlignment="1">
      <alignment horizontal="center" vertical="center"/>
    </xf>
    <xf numFmtId="0" fontId="16" fillId="2" borderId="45" xfId="12" applyFont="1" applyFill="1" applyBorder="1" applyAlignment="1">
      <alignment horizontal="center" vertical="center"/>
    </xf>
    <xf numFmtId="0" fontId="39" fillId="0" borderId="0" xfId="0" applyFont="1" applyFill="1" applyAlignment="1">
      <alignment horizontal="right" vertical="top"/>
    </xf>
    <xf numFmtId="0" fontId="50" fillId="2" borderId="15" xfId="0" applyFont="1" applyFill="1" applyBorder="1" applyAlignment="1">
      <alignment horizontal="center" vertical="center" wrapText="1"/>
    </xf>
    <xf numFmtId="0" fontId="50" fillId="2" borderId="19" xfId="0" applyFont="1" applyFill="1" applyBorder="1" applyAlignment="1">
      <alignment horizontal="center" vertical="center" wrapText="1"/>
    </xf>
    <xf numFmtId="0" fontId="50" fillId="2" borderId="45"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39" fillId="0" borderId="0" xfId="0" applyFont="1" applyFill="1" applyAlignment="1">
      <alignment horizontal="left" vertical="top"/>
    </xf>
    <xf numFmtId="0" fontId="50" fillId="2" borderId="31" xfId="0" applyFont="1" applyFill="1" applyBorder="1" applyAlignment="1">
      <alignment horizontal="right" indent="4"/>
    </xf>
    <xf numFmtId="0" fontId="50" fillId="2" borderId="33" xfId="0" applyFont="1" applyFill="1" applyBorder="1" applyAlignment="1">
      <alignment horizontal="right" indent="4"/>
    </xf>
    <xf numFmtId="0" fontId="50" fillId="2" borderId="7" xfId="0" applyFont="1" applyFill="1" applyBorder="1" applyAlignment="1">
      <alignment horizontal="right" indent="4"/>
    </xf>
    <xf numFmtId="0" fontId="50" fillId="2" borderId="8" xfId="0" applyFont="1" applyFill="1" applyBorder="1" applyAlignment="1">
      <alignment horizontal="center" vertical="center" wrapText="1"/>
    </xf>
    <xf numFmtId="0" fontId="50" fillId="2" borderId="32" xfId="0" applyFont="1" applyFill="1" applyBorder="1" applyAlignment="1">
      <alignment horizontal="center" vertical="center" wrapText="1"/>
    </xf>
    <xf numFmtId="0" fontId="32" fillId="0" borderId="106" xfId="0" applyFont="1" applyFill="1" applyBorder="1" applyAlignment="1">
      <alignment horizontal="center" vertical="center"/>
    </xf>
    <xf numFmtId="0" fontId="32" fillId="0" borderId="107" xfId="0" applyFont="1" applyFill="1" applyBorder="1" applyAlignment="1">
      <alignment horizontal="center" vertical="center"/>
    </xf>
    <xf numFmtId="0" fontId="32" fillId="0" borderId="8"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109" xfId="0" applyFont="1" applyFill="1" applyBorder="1" applyAlignment="1">
      <alignment horizontal="center" vertical="center"/>
    </xf>
    <xf numFmtId="0" fontId="36" fillId="0" borderId="0" xfId="0" applyFont="1" applyFill="1" applyAlignment="1">
      <alignment horizontal="right"/>
    </xf>
    <xf numFmtId="0" fontId="32" fillId="2" borderId="31" xfId="0" applyFont="1" applyFill="1" applyBorder="1" applyAlignment="1">
      <alignment horizontal="right" vertical="top" indent="1"/>
    </xf>
    <xf numFmtId="0" fontId="32" fillId="2" borderId="33" xfId="0" applyFont="1" applyFill="1" applyBorder="1" applyAlignment="1">
      <alignment horizontal="right" vertical="top" indent="1"/>
    </xf>
    <xf numFmtId="0" fontId="32" fillId="2" borderId="7" xfId="0" applyFont="1" applyFill="1" applyBorder="1" applyAlignment="1">
      <alignment horizontal="right" vertical="top" indent="1"/>
    </xf>
    <xf numFmtId="0" fontId="32" fillId="2" borderId="21" xfId="0" applyFont="1" applyFill="1" applyBorder="1" applyAlignment="1">
      <alignment horizontal="center" vertical="top" wrapText="1"/>
    </xf>
    <xf numFmtId="0" fontId="32" fillId="2" borderId="22" xfId="0" applyFont="1" applyFill="1" applyBorder="1" applyAlignment="1">
      <alignment horizontal="center" vertical="top" wrapText="1"/>
    </xf>
    <xf numFmtId="0" fontId="32" fillId="2" borderId="95" xfId="0" applyFont="1" applyFill="1" applyBorder="1" applyAlignment="1">
      <alignment horizontal="right" vertical="top" indent="1"/>
    </xf>
    <xf numFmtId="0" fontId="36" fillId="0" borderId="0" xfId="0" applyFont="1" applyFill="1" applyAlignment="1">
      <alignment horizontal="right" vertical="top"/>
    </xf>
    <xf numFmtId="0" fontId="50" fillId="2" borderId="21" xfId="0" applyFont="1" applyFill="1" applyBorder="1" applyAlignment="1">
      <alignment horizontal="center" wrapText="1"/>
    </xf>
    <xf numFmtId="0" fontId="50" fillId="2" borderId="22" xfId="0" applyFont="1" applyFill="1" applyBorder="1" applyAlignment="1">
      <alignment horizontal="center" wrapText="1"/>
    </xf>
    <xf numFmtId="0" fontId="39" fillId="0" borderId="0" xfId="0" applyFont="1" applyFill="1" applyAlignment="1">
      <alignment horizontal="left" vertical="center"/>
    </xf>
    <xf numFmtId="0" fontId="39" fillId="0" borderId="0" xfId="0" applyFont="1" applyFill="1" applyAlignment="1">
      <alignment horizontal="right" vertical="center"/>
    </xf>
    <xf numFmtId="0" fontId="32" fillId="2" borderId="45" xfId="0" applyFont="1" applyFill="1" applyBorder="1" applyAlignment="1">
      <alignment horizontal="center" vertical="top" wrapText="1"/>
    </xf>
    <xf numFmtId="0" fontId="32" fillId="2" borderId="3" xfId="0" applyFont="1" applyFill="1" applyBorder="1" applyAlignment="1">
      <alignment horizontal="center" vertical="top" wrapText="1"/>
    </xf>
    <xf numFmtId="0" fontId="32" fillId="2" borderId="8" xfId="0" applyFont="1" applyFill="1" applyBorder="1" applyAlignment="1">
      <alignment horizontal="center" vertical="top" wrapText="1"/>
    </xf>
    <xf numFmtId="0" fontId="32" fillId="2" borderId="32" xfId="0" applyFont="1" applyFill="1" applyBorder="1" applyAlignment="1">
      <alignment horizontal="center" vertical="top" wrapText="1"/>
    </xf>
    <xf numFmtId="0" fontId="10" fillId="2" borderId="23" xfId="13" applyFont="1" applyFill="1" applyBorder="1" applyAlignment="1">
      <alignment horizontal="center" vertical="center"/>
    </xf>
    <xf numFmtId="0" fontId="10" fillId="2" borderId="15" xfId="13" applyFont="1" applyFill="1" applyBorder="1" applyAlignment="1">
      <alignment horizontal="center" vertical="center"/>
    </xf>
    <xf numFmtId="0" fontId="10" fillId="2" borderId="19" xfId="13" applyFont="1" applyFill="1" applyBorder="1" applyAlignment="1">
      <alignment horizontal="center" vertical="center"/>
    </xf>
    <xf numFmtId="0" fontId="10" fillId="2" borderId="21" xfId="13" applyFont="1" applyFill="1" applyBorder="1" applyAlignment="1">
      <alignment horizontal="right" vertical="center"/>
    </xf>
    <xf numFmtId="0" fontId="10" fillId="2" borderId="8" xfId="13" applyFont="1" applyFill="1" applyBorder="1" applyAlignment="1">
      <alignment horizontal="right" vertical="center"/>
    </xf>
    <xf numFmtId="0" fontId="10" fillId="2" borderId="32" xfId="13" applyFont="1" applyFill="1" applyBorder="1" applyAlignment="1">
      <alignment horizontal="right" vertical="center"/>
    </xf>
    <xf numFmtId="0" fontId="39" fillId="0" borderId="0" xfId="12" applyFont="1" applyFill="1" applyAlignment="1">
      <alignment horizontal="right" wrapText="1"/>
    </xf>
    <xf numFmtId="0" fontId="41" fillId="0" borderId="0" xfId="4" applyFont="1" applyFill="1" applyAlignment="1">
      <alignment horizontal="center" vertical="center"/>
    </xf>
    <xf numFmtId="0" fontId="32" fillId="2" borderId="23" xfId="4" applyFont="1" applyFill="1" applyBorder="1" applyAlignment="1">
      <alignment horizontal="left" vertical="center" indent="1"/>
    </xf>
    <xf numFmtId="0" fontId="32" fillId="2" borderId="15" xfId="4" applyFont="1" applyFill="1" applyBorder="1" applyAlignment="1">
      <alignment horizontal="left" vertical="center" indent="1"/>
    </xf>
    <xf numFmtId="0" fontId="32" fillId="2" borderId="19" xfId="4" applyFont="1" applyFill="1" applyBorder="1" applyAlignment="1">
      <alignment horizontal="left" vertical="center" indent="1"/>
    </xf>
    <xf numFmtId="0" fontId="32" fillId="2" borderId="21" xfId="4" applyFont="1" applyFill="1" applyBorder="1" applyAlignment="1">
      <alignment horizontal="right" vertical="center" indent="1"/>
    </xf>
    <xf numFmtId="0" fontId="32" fillId="2" borderId="8" xfId="4" applyFont="1" applyFill="1" applyBorder="1" applyAlignment="1">
      <alignment horizontal="right" vertical="center" indent="1"/>
    </xf>
    <xf numFmtId="0" fontId="32" fillId="2" borderId="32" xfId="4" applyFont="1" applyFill="1" applyBorder="1" applyAlignment="1">
      <alignment horizontal="right" vertical="center" indent="1"/>
    </xf>
    <xf numFmtId="0" fontId="39" fillId="0" borderId="0" xfId="0" applyFont="1" applyFill="1" applyBorder="1" applyAlignment="1">
      <alignment horizontal="right" vertical="top" wrapText="1" readingOrder="2"/>
    </xf>
    <xf numFmtId="0" fontId="33" fillId="0" borderId="109"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102" xfId="0" applyFont="1" applyFill="1" applyBorder="1" applyAlignment="1">
      <alignment horizontal="center" vertical="center"/>
    </xf>
    <xf numFmtId="0" fontId="33" fillId="0" borderId="15" xfId="0" applyFont="1" applyFill="1" applyBorder="1" applyAlignment="1">
      <alignment horizontal="center" vertical="center"/>
    </xf>
    <xf numFmtId="0" fontId="50" fillId="2" borderId="45" xfId="4" applyFont="1" applyFill="1" applyBorder="1" applyAlignment="1">
      <alignment horizontal="center" vertical="center" wrapText="1"/>
    </xf>
    <xf numFmtId="0" fontId="50" fillId="2" borderId="3" xfId="4" applyFont="1" applyFill="1" applyBorder="1" applyAlignment="1">
      <alignment horizontal="center" vertical="center" wrapText="1"/>
    </xf>
    <xf numFmtId="0" fontId="32" fillId="2" borderId="22" xfId="0" applyFont="1" applyFill="1" applyBorder="1" applyAlignment="1">
      <alignment horizontal="right" vertical="center" indent="1"/>
    </xf>
    <xf numFmtId="0" fontId="32" fillId="2" borderId="45" xfId="0" applyFont="1" applyFill="1" applyBorder="1" applyAlignment="1">
      <alignment horizontal="right" vertical="center" indent="1"/>
    </xf>
    <xf numFmtId="0" fontId="32" fillId="2" borderId="3" xfId="0" applyFont="1" applyFill="1" applyBorder="1" applyAlignment="1">
      <alignment horizontal="right" vertical="center" indent="1"/>
    </xf>
    <xf numFmtId="0" fontId="50" fillId="2" borderId="45" xfId="4" applyFont="1" applyFill="1" applyBorder="1" applyAlignment="1">
      <alignment horizontal="center" vertical="center"/>
    </xf>
    <xf numFmtId="0" fontId="50" fillId="2" borderId="3" xfId="4" applyFont="1" applyFill="1" applyBorder="1" applyAlignment="1">
      <alignment horizontal="center" vertical="center"/>
    </xf>
    <xf numFmtId="49" fontId="32" fillId="2" borderId="22" xfId="0" applyNumberFormat="1" applyFont="1" applyFill="1" applyBorder="1" applyAlignment="1">
      <alignment horizontal="left" vertical="center" readingOrder="2"/>
    </xf>
    <xf numFmtId="49" fontId="32" fillId="2" borderId="45" xfId="0" applyNumberFormat="1" applyFont="1" applyFill="1" applyBorder="1" applyAlignment="1">
      <alignment horizontal="left" vertical="center" readingOrder="2"/>
    </xf>
    <xf numFmtId="49" fontId="32" fillId="2" borderId="3" xfId="0" applyNumberFormat="1" applyFont="1" applyFill="1" applyBorder="1" applyAlignment="1">
      <alignment horizontal="left" vertical="center" readingOrder="2"/>
    </xf>
    <xf numFmtId="0" fontId="13" fillId="0" borderId="0" xfId="0" applyFont="1" applyFill="1" applyAlignment="1">
      <alignment horizontal="center"/>
    </xf>
    <xf numFmtId="0" fontId="32" fillId="2" borderId="27" xfId="0" applyFont="1" applyFill="1" applyBorder="1" applyAlignment="1">
      <alignment horizontal="right" vertical="center" wrapText="1" indent="1"/>
    </xf>
    <xf numFmtId="0" fontId="32" fillId="2" borderId="5" xfId="0" applyFont="1" applyFill="1" applyBorder="1" applyAlignment="1">
      <alignment horizontal="right" vertical="center" wrapText="1" indent="1"/>
    </xf>
    <xf numFmtId="0" fontId="32" fillId="2" borderId="18" xfId="0" applyFont="1" applyFill="1" applyBorder="1" applyAlignment="1">
      <alignment horizontal="right" vertical="center" wrapText="1" indent="1"/>
    </xf>
    <xf numFmtId="0" fontId="32" fillId="2" borderId="21" xfId="0" applyFont="1" applyFill="1" applyBorder="1" applyAlignment="1">
      <alignment horizontal="center" vertical="center" wrapText="1"/>
    </xf>
    <xf numFmtId="0" fontId="32" fillId="2" borderId="22" xfId="0" applyFont="1" applyFill="1" applyBorder="1" applyAlignment="1">
      <alignment horizontal="center" vertical="center" wrapText="1"/>
    </xf>
    <xf numFmtId="49" fontId="32" fillId="2" borderId="8" xfId="0" applyNumberFormat="1" applyFont="1" applyFill="1" applyBorder="1" applyAlignment="1">
      <alignment horizontal="center" vertical="center" wrapText="1"/>
    </xf>
    <xf numFmtId="49" fontId="32" fillId="2" borderId="45" xfId="0" applyNumberFormat="1" applyFont="1" applyFill="1" applyBorder="1" applyAlignment="1">
      <alignment horizontal="center" vertical="center" wrapText="1"/>
    </xf>
    <xf numFmtId="49" fontId="32" fillId="2" borderId="32" xfId="0" applyNumberFormat="1" applyFont="1" applyFill="1" applyBorder="1" applyAlignment="1">
      <alignment horizontal="center" vertical="center" wrapText="1"/>
    </xf>
    <xf numFmtId="49" fontId="32" fillId="2" borderId="3" xfId="0" applyNumberFormat="1" applyFont="1" applyFill="1" applyBorder="1" applyAlignment="1">
      <alignment horizontal="center" vertical="center" wrapText="1"/>
    </xf>
    <xf numFmtId="49" fontId="11" fillId="2" borderId="45"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1" fillId="2" borderId="15" xfId="0" applyNumberFormat="1" applyFont="1" applyFill="1" applyBorder="1" applyAlignment="1">
      <alignment horizontal="center" vertical="center" wrapText="1"/>
    </xf>
    <xf numFmtId="49" fontId="11" fillId="2" borderId="19" xfId="0" applyNumberFormat="1" applyFont="1" applyFill="1" applyBorder="1" applyAlignment="1">
      <alignment horizontal="center" vertical="center" wrapText="1"/>
    </xf>
    <xf numFmtId="49" fontId="11" fillId="2" borderId="45" xfId="0" applyNumberFormat="1" applyFont="1" applyFill="1" applyBorder="1" applyAlignment="1">
      <alignment horizontal="center" vertical="center"/>
    </xf>
    <xf numFmtId="49" fontId="11" fillId="2" borderId="3" xfId="0" applyNumberFormat="1" applyFont="1" applyFill="1" applyBorder="1" applyAlignment="1">
      <alignment horizontal="center" vertical="center"/>
    </xf>
    <xf numFmtId="49" fontId="11" fillId="2" borderId="44" xfId="0" applyNumberFormat="1" applyFont="1" applyFill="1" applyBorder="1" applyAlignment="1">
      <alignment horizontal="center" vertical="center" wrapText="1"/>
    </xf>
    <xf numFmtId="49" fontId="32" fillId="0" borderId="109" xfId="1" applyNumberFormat="1" applyFont="1" applyFill="1" applyBorder="1" applyAlignment="1">
      <alignment horizontal="center" vertical="center"/>
    </xf>
    <xf numFmtId="49" fontId="32" fillId="0" borderId="8" xfId="1" applyNumberFormat="1" applyFont="1" applyFill="1" applyBorder="1" applyAlignment="1">
      <alignment horizontal="center" vertical="center"/>
    </xf>
    <xf numFmtId="49" fontId="32" fillId="0" borderId="32" xfId="1" applyNumberFormat="1" applyFont="1" applyFill="1" applyBorder="1" applyAlignment="1">
      <alignment horizontal="center" vertical="center"/>
    </xf>
    <xf numFmtId="49" fontId="32" fillId="0" borderId="106" xfId="1" applyNumberFormat="1" applyFont="1" applyFill="1" applyBorder="1" applyAlignment="1">
      <alignment horizontal="center" vertical="center"/>
    </xf>
    <xf numFmtId="49" fontId="32" fillId="0" borderId="107" xfId="1" applyNumberFormat="1" applyFont="1" applyFill="1" applyBorder="1" applyAlignment="1">
      <alignment horizontal="center" vertical="center"/>
    </xf>
    <xf numFmtId="49" fontId="32" fillId="0" borderId="9" xfId="1" applyNumberFormat="1" applyFont="1" applyFill="1" applyBorder="1" applyAlignment="1">
      <alignment horizontal="center" vertical="center"/>
    </xf>
    <xf numFmtId="0" fontId="44" fillId="0" borderId="0" xfId="0" applyFont="1" applyFill="1" applyAlignment="1"/>
    <xf numFmtId="49" fontId="32" fillId="2" borderId="21" xfId="1" applyNumberFormat="1" applyFont="1" applyFill="1" applyBorder="1" applyAlignment="1">
      <alignment horizontal="right" vertical="center" indent="1"/>
    </xf>
    <xf numFmtId="49" fontId="32" fillId="2" borderId="8" xfId="1" applyNumberFormat="1" applyFont="1" applyFill="1" applyBorder="1" applyAlignment="1">
      <alignment horizontal="right" vertical="center" indent="1"/>
    </xf>
    <xf numFmtId="49" fontId="32" fillId="2" borderId="32" xfId="1" applyNumberFormat="1" applyFont="1" applyFill="1" applyBorder="1" applyAlignment="1">
      <alignment horizontal="right" vertical="center" indent="1"/>
    </xf>
    <xf numFmtId="49" fontId="32" fillId="2" borderId="23" xfId="1" applyNumberFormat="1" applyFont="1" applyFill="1" applyBorder="1" applyAlignment="1">
      <alignment horizontal="left" vertical="center" indent="1"/>
    </xf>
    <xf numFmtId="49" fontId="32" fillId="2" borderId="15" xfId="1" applyNumberFormat="1" applyFont="1" applyFill="1" applyBorder="1" applyAlignment="1">
      <alignment horizontal="left" vertical="center" indent="1"/>
    </xf>
    <xf numFmtId="49" fontId="32" fillId="2" borderId="19" xfId="1" applyNumberFormat="1" applyFont="1" applyFill="1" applyBorder="1" applyAlignment="1">
      <alignment horizontal="left" vertical="center" indent="1"/>
    </xf>
    <xf numFmtId="49" fontId="39" fillId="0" borderId="0" xfId="0" applyNumberFormat="1" applyFont="1" applyFill="1" applyBorder="1" applyAlignment="1">
      <alignment horizontal="right" vertical="top" wrapText="1" readingOrder="2"/>
    </xf>
    <xf numFmtId="0" fontId="41" fillId="0" borderId="0" xfId="0" applyFont="1" applyFill="1" applyBorder="1" applyAlignment="1">
      <alignment horizontal="center"/>
    </xf>
    <xf numFmtId="0" fontId="41" fillId="0" borderId="0" xfId="0" quotePrefix="1" applyFont="1" applyFill="1" applyBorder="1" applyAlignment="1">
      <alignment horizontal="center"/>
    </xf>
    <xf numFmtId="49" fontId="32" fillId="2" borderId="6" xfId="1" applyNumberFormat="1" applyFont="1" applyFill="1" applyBorder="1" applyAlignment="1">
      <alignment horizontal="center" vertical="center"/>
    </xf>
    <xf numFmtId="49" fontId="32" fillId="2" borderId="23" xfId="1" applyNumberFormat="1" applyFont="1" applyFill="1" applyBorder="1" applyAlignment="1">
      <alignment horizontal="left" vertical="center"/>
    </xf>
    <xf numFmtId="49" fontId="32" fillId="2" borderId="15" xfId="1" applyNumberFormat="1" applyFont="1" applyFill="1" applyBorder="1" applyAlignment="1">
      <alignment horizontal="left" vertical="center"/>
    </xf>
    <xf numFmtId="49" fontId="32" fillId="2" borderId="19" xfId="1" applyNumberFormat="1" applyFont="1" applyFill="1" applyBorder="1" applyAlignment="1">
      <alignment horizontal="left" vertical="center"/>
    </xf>
    <xf numFmtId="49" fontId="32" fillId="2" borderId="21" xfId="1" applyNumberFormat="1" applyFont="1" applyFill="1" applyBorder="1" applyAlignment="1">
      <alignment horizontal="right" vertical="center"/>
    </xf>
    <xf numFmtId="49" fontId="32" fillId="2" borderId="8" xfId="1" applyNumberFormat="1" applyFont="1" applyFill="1" applyBorder="1" applyAlignment="1">
      <alignment horizontal="right" vertical="center"/>
    </xf>
    <xf numFmtId="49" fontId="32" fillId="2" borderId="32" xfId="1" applyNumberFormat="1" applyFont="1" applyFill="1" applyBorder="1" applyAlignment="1">
      <alignment horizontal="right" vertical="center"/>
    </xf>
    <xf numFmtId="49" fontId="39" fillId="0" borderId="0" xfId="0" applyNumberFormat="1" applyFont="1" applyFill="1" applyBorder="1" applyAlignment="1">
      <alignment horizontal="left" vertical="top" wrapText="1"/>
    </xf>
    <xf numFmtId="49" fontId="32" fillId="2" borderId="31" xfId="1" applyNumberFormat="1" applyFont="1" applyFill="1" applyBorder="1" applyAlignment="1">
      <alignment horizontal="center" vertical="center"/>
    </xf>
    <xf numFmtId="49" fontId="32" fillId="2" borderId="33" xfId="1" applyNumberFormat="1" applyFont="1" applyFill="1" applyBorder="1" applyAlignment="1">
      <alignment horizontal="center" vertical="center"/>
    </xf>
    <xf numFmtId="49" fontId="32" fillId="2" borderId="7" xfId="1" applyNumberFormat="1" applyFont="1" applyFill="1" applyBorder="1" applyAlignment="1">
      <alignment horizontal="center" vertical="center"/>
    </xf>
    <xf numFmtId="0" fontId="32" fillId="2" borderId="27" xfId="0" applyFont="1" applyFill="1" applyBorder="1" applyAlignment="1">
      <alignment horizontal="right" vertical="center" indent="1"/>
    </xf>
    <xf numFmtId="0" fontId="32" fillId="2" borderId="5" xfId="0" applyFont="1" applyFill="1" applyBorder="1" applyAlignment="1">
      <alignment horizontal="right" vertical="center" indent="1"/>
    </xf>
    <xf numFmtId="0" fontId="32" fillId="2" borderId="18" xfId="0" applyFont="1" applyFill="1" applyBorder="1" applyAlignment="1">
      <alignment horizontal="right" vertical="center" indent="1"/>
    </xf>
    <xf numFmtId="0" fontId="32" fillId="2" borderId="28" xfId="0" applyFont="1" applyFill="1" applyBorder="1" applyAlignment="1">
      <alignment horizontal="left" vertical="center" indent="1"/>
    </xf>
    <xf numFmtId="0" fontId="32" fillId="2" borderId="4" xfId="0" applyFont="1" applyFill="1" applyBorder="1" applyAlignment="1">
      <alignment horizontal="left" vertical="center" indent="1"/>
    </xf>
    <xf numFmtId="0" fontId="32" fillId="2" borderId="30" xfId="0" applyFont="1" applyFill="1" applyBorder="1" applyAlignment="1">
      <alignment horizontal="left" vertical="center" indent="1"/>
    </xf>
    <xf numFmtId="49" fontId="32" fillId="2" borderId="27" xfId="1" applyNumberFormat="1" applyFont="1" applyFill="1" applyBorder="1" applyAlignment="1">
      <alignment horizontal="right" vertical="center" indent="1"/>
    </xf>
    <xf numFmtId="49" fontId="32" fillId="2" borderId="5" xfId="1" applyNumberFormat="1" applyFont="1" applyFill="1" applyBorder="1" applyAlignment="1">
      <alignment horizontal="right" vertical="center" indent="1"/>
    </xf>
    <xf numFmtId="49" fontId="32" fillId="2" borderId="18" xfId="1" applyNumberFormat="1" applyFont="1" applyFill="1" applyBorder="1" applyAlignment="1">
      <alignment horizontal="right" vertical="center" indent="1"/>
    </xf>
    <xf numFmtId="49" fontId="32" fillId="2" borderId="28" xfId="1" applyNumberFormat="1" applyFont="1" applyFill="1" applyBorder="1" applyAlignment="1">
      <alignment horizontal="left" vertical="center" indent="1"/>
    </xf>
    <xf numFmtId="49" fontId="32" fillId="2" borderId="4" xfId="1" applyNumberFormat="1" applyFont="1" applyFill="1" applyBorder="1" applyAlignment="1">
      <alignment horizontal="left" vertical="center" indent="1"/>
    </xf>
    <xf numFmtId="49" fontId="32" fillId="2" borderId="30" xfId="1" applyNumberFormat="1" applyFont="1" applyFill="1" applyBorder="1" applyAlignment="1">
      <alignment horizontal="left" vertical="center" indent="1"/>
    </xf>
    <xf numFmtId="0" fontId="23" fillId="0" borderId="0" xfId="0" applyFont="1" applyFill="1" applyAlignment="1">
      <alignment horizontal="center"/>
    </xf>
    <xf numFmtId="0" fontId="11" fillId="2" borderId="27" xfId="0" applyFont="1" applyFill="1" applyBorder="1" applyAlignment="1">
      <alignment horizontal="right" vertical="center" indent="1"/>
    </xf>
    <xf numFmtId="0" fontId="11" fillId="2" borderId="5" xfId="0" applyFont="1" applyFill="1" applyBorder="1" applyAlignment="1">
      <alignment horizontal="right" vertical="center" indent="1"/>
    </xf>
    <xf numFmtId="0" fontId="11" fillId="2" borderId="18" xfId="0" applyFont="1" applyFill="1" applyBorder="1" applyAlignment="1">
      <alignment horizontal="right" vertical="center" indent="1"/>
    </xf>
    <xf numFmtId="0" fontId="11" fillId="2" borderId="28" xfId="0" applyFont="1" applyFill="1" applyBorder="1" applyAlignment="1">
      <alignment horizontal="left" vertical="center" indent="1"/>
    </xf>
    <xf numFmtId="0" fontId="11" fillId="2" borderId="4" xfId="0" applyFont="1" applyFill="1" applyBorder="1" applyAlignment="1">
      <alignment horizontal="left" vertical="center" indent="1"/>
    </xf>
    <xf numFmtId="0" fontId="11" fillId="2" borderId="30" xfId="0" applyFont="1" applyFill="1" applyBorder="1" applyAlignment="1">
      <alignment horizontal="left" vertical="center" indent="1"/>
    </xf>
    <xf numFmtId="0" fontId="41" fillId="0" borderId="0" xfId="0" applyFont="1" applyFill="1" applyAlignment="1">
      <alignment horizontal="center" vertical="center"/>
    </xf>
    <xf numFmtId="0" fontId="32" fillId="2" borderId="28" xfId="0" applyFont="1" applyFill="1" applyBorder="1" applyAlignment="1">
      <alignment horizontal="left" vertical="center"/>
    </xf>
    <xf numFmtId="0" fontId="33" fillId="2" borderId="4" xfId="0" applyFont="1" applyFill="1" applyBorder="1" applyAlignment="1">
      <alignment horizontal="left" vertical="center"/>
    </xf>
    <xf numFmtId="0" fontId="33" fillId="2" borderId="30" xfId="0" applyFont="1" applyFill="1" applyBorder="1" applyAlignment="1">
      <alignment horizontal="left" vertical="center"/>
    </xf>
    <xf numFmtId="0" fontId="32" fillId="2" borderId="27" xfId="0" applyFont="1" applyFill="1" applyBorder="1" applyAlignment="1">
      <alignment horizontal="right" vertical="center"/>
    </xf>
    <xf numFmtId="0" fontId="32" fillId="2" borderId="5" xfId="0" applyFont="1" applyFill="1" applyBorder="1" applyAlignment="1">
      <alignment horizontal="right" vertical="center"/>
    </xf>
    <xf numFmtId="0" fontId="32" fillId="2" borderId="18" xfId="0" applyFont="1" applyFill="1" applyBorder="1" applyAlignment="1">
      <alignment horizontal="right" vertical="center"/>
    </xf>
    <xf numFmtId="0" fontId="32" fillId="2" borderId="27" xfId="4" applyFont="1" applyFill="1" applyBorder="1" applyAlignment="1">
      <alignment horizontal="right" vertical="center" indent="1"/>
    </xf>
    <xf numFmtId="0" fontId="32" fillId="2" borderId="5" xfId="4" applyFont="1" applyFill="1" applyBorder="1" applyAlignment="1">
      <alignment horizontal="right" vertical="center" indent="1"/>
    </xf>
    <xf numFmtId="0" fontId="32" fillId="2" borderId="18" xfId="4" applyFont="1" applyFill="1" applyBorder="1" applyAlignment="1">
      <alignment horizontal="right" vertical="center" indent="1"/>
    </xf>
    <xf numFmtId="0" fontId="32" fillId="2" borderId="38" xfId="4" applyFont="1" applyFill="1" applyBorder="1" applyAlignment="1">
      <alignment horizontal="left" vertical="center" indent="1"/>
    </xf>
    <xf numFmtId="0" fontId="33" fillId="2" borderId="39" xfId="4" applyFont="1" applyFill="1" applyBorder="1" applyAlignment="1">
      <alignment horizontal="left" vertical="center" indent="1"/>
    </xf>
    <xf numFmtId="0" fontId="33" fillId="2" borderId="40" xfId="4" applyFont="1" applyFill="1" applyBorder="1" applyAlignment="1">
      <alignment horizontal="left" vertical="center" indent="1"/>
    </xf>
    <xf numFmtId="0" fontId="33" fillId="2" borderId="4" xfId="0" applyFont="1" applyFill="1" applyBorder="1" applyAlignment="1">
      <alignment horizontal="left" vertical="center" indent="1"/>
    </xf>
    <xf numFmtId="0" fontId="33" fillId="2" borderId="30" xfId="0" applyFont="1" applyFill="1" applyBorder="1" applyAlignment="1">
      <alignment horizontal="left" vertical="center" indent="1"/>
    </xf>
    <xf numFmtId="49" fontId="33" fillId="2" borderId="15" xfId="1" applyNumberFormat="1" applyFont="1" applyFill="1" applyBorder="1" applyAlignment="1">
      <alignment horizontal="left" vertical="center" indent="1"/>
    </xf>
    <xf numFmtId="49" fontId="33" fillId="2" borderId="19" xfId="1" applyNumberFormat="1" applyFont="1" applyFill="1" applyBorder="1" applyAlignment="1">
      <alignment horizontal="left" vertical="center" indent="1"/>
    </xf>
    <xf numFmtId="49" fontId="33" fillId="2" borderId="4" xfId="1" applyNumberFormat="1" applyFont="1" applyFill="1" applyBorder="1" applyAlignment="1">
      <alignment horizontal="left" vertical="center" indent="1"/>
    </xf>
    <xf numFmtId="49" fontId="33" fillId="2" borderId="30" xfId="1" applyNumberFormat="1" applyFont="1" applyFill="1" applyBorder="1" applyAlignment="1">
      <alignment horizontal="left" vertical="center" indent="1"/>
    </xf>
    <xf numFmtId="0" fontId="41" fillId="0" borderId="0" xfId="0" applyFont="1" applyFill="1" applyAlignment="1"/>
    <xf numFmtId="0" fontId="32" fillId="0" borderId="0" xfId="0" applyFont="1" applyFill="1" applyAlignment="1">
      <alignment horizontal="center" vertical="center" wrapText="1"/>
    </xf>
    <xf numFmtId="0" fontId="41" fillId="0" borderId="0" xfId="0" applyFont="1" applyFill="1" applyAlignment="1">
      <alignment horizontal="center" readingOrder="2"/>
    </xf>
    <xf numFmtId="0" fontId="44" fillId="0" borderId="0" xfId="0" applyFont="1" applyFill="1" applyAlignment="1">
      <alignment horizontal="center" vertical="center"/>
    </xf>
    <xf numFmtId="0" fontId="32" fillId="2" borderId="28" xfId="4" applyFont="1" applyFill="1" applyBorder="1" applyAlignment="1">
      <alignment horizontal="left" vertical="center" indent="1"/>
    </xf>
    <xf numFmtId="0" fontId="33" fillId="2" borderId="4" xfId="4" applyFont="1" applyFill="1" applyBorder="1" applyAlignment="1">
      <alignment horizontal="left" vertical="center" indent="1"/>
    </xf>
    <xf numFmtId="0" fontId="33" fillId="2" borderId="30" xfId="4" applyFont="1" applyFill="1" applyBorder="1" applyAlignment="1">
      <alignment horizontal="left" vertical="center" indent="1"/>
    </xf>
    <xf numFmtId="0" fontId="32" fillId="2" borderId="22" xfId="4" applyFont="1" applyFill="1" applyBorder="1" applyAlignment="1">
      <alignment horizontal="center" vertical="center"/>
    </xf>
    <xf numFmtId="0" fontId="32" fillId="2" borderId="45" xfId="4" applyFont="1" applyFill="1" applyBorder="1" applyAlignment="1">
      <alignment horizontal="center" vertical="center"/>
    </xf>
    <xf numFmtId="0" fontId="32" fillId="2" borderId="44" xfId="4" applyFont="1" applyFill="1" applyBorder="1" applyAlignment="1">
      <alignment horizontal="center" vertical="center"/>
    </xf>
    <xf numFmtId="0" fontId="33" fillId="2" borderId="15" xfId="4" applyFont="1" applyFill="1" applyBorder="1" applyAlignment="1">
      <alignment horizontal="left" vertical="center" indent="1"/>
    </xf>
    <xf numFmtId="0" fontId="33" fillId="2" borderId="19" xfId="4" applyFont="1" applyFill="1" applyBorder="1" applyAlignment="1">
      <alignment horizontal="left" vertical="center" indent="1"/>
    </xf>
    <xf numFmtId="0" fontId="32" fillId="2" borderId="51" xfId="4" applyFont="1" applyFill="1" applyBorder="1" applyAlignment="1">
      <alignment horizontal="center" vertical="center"/>
    </xf>
    <xf numFmtId="0" fontId="32" fillId="2" borderId="52" xfId="4" applyFont="1" applyFill="1" applyBorder="1" applyAlignment="1">
      <alignment horizontal="center" vertical="center"/>
    </xf>
    <xf numFmtId="0" fontId="32" fillId="2" borderId="53" xfId="4" applyFont="1" applyFill="1" applyBorder="1" applyAlignment="1">
      <alignment horizontal="center" vertical="center"/>
    </xf>
  </cellXfs>
  <cellStyles count="38">
    <cellStyle name="Comma" xfId="1" builtinId="3"/>
    <cellStyle name="Comma 10" xfId="33"/>
    <cellStyle name="Comma 2" xfId="32"/>
    <cellStyle name="Comma 3" xfId="37"/>
    <cellStyle name="Comma 6" xfId="34"/>
    <cellStyle name="Comma_ميزانية مصارف" xfId="2"/>
    <cellStyle name="Hyperlink" xfId="22" builtinId="8"/>
    <cellStyle name="Normal" xfId="0" builtinId="0"/>
    <cellStyle name="Normal 2" xfId="3"/>
    <cellStyle name="Normal 2 2" xfId="4"/>
    <cellStyle name="Normal 2 2 10" xfId="35"/>
    <cellStyle name="Normal 2 3" xfId="5"/>
    <cellStyle name="Normal 2 3 2" xfId="26"/>
    <cellStyle name="Normal 2 3 3" xfId="28"/>
    <cellStyle name="Normal 2 4" xfId="25"/>
    <cellStyle name="Normal 2 5" xfId="29"/>
    <cellStyle name="Normal 24 2" xfId="36"/>
    <cellStyle name="Normal 3" xfId="6"/>
    <cellStyle name="Normal 3 2" xfId="21"/>
    <cellStyle name="Normal 3 3" xfId="27"/>
    <cellStyle name="Normal 3 4" xfId="23"/>
    <cellStyle name="Normal 4" xfId="30"/>
    <cellStyle name="Normal 4 2" xfId="24"/>
    <cellStyle name="Normal 5" xfId="31"/>
    <cellStyle name="Normal_Book21_فهرس" xfId="7"/>
    <cellStyle name="Normal_Book21_نشرة1" xfId="8"/>
    <cellStyle name="Normal_Book3" xfId="9"/>
    <cellStyle name="Normal_Book3_جومانا" xfId="10"/>
    <cellStyle name="Normal_فوائد المصرف" xfId="11"/>
    <cellStyle name="Normal_ميزانية مصارف" xfId="12"/>
    <cellStyle name="Normal_ميزانية مصارف_جومانا" xfId="13"/>
    <cellStyle name="Percent" xfId="14" builtinId="5"/>
    <cellStyle name="Percent 2" xfId="15"/>
    <cellStyle name="عادي_balance of central bureau" xfId="16"/>
    <cellStyle name="عملة [0]_balance of central bureau" xfId="17"/>
    <cellStyle name="عملة_balance of central bureau" xfId="18"/>
    <cellStyle name="فاصلة [0]_balance of central bureau" xfId="19"/>
    <cellStyle name="فاصلة_balance of central bureau" xfId="20"/>
  </cellStyles>
  <dxfs count="0"/>
  <tableStyles count="0" defaultTableStyle="TableStyleMedium9" defaultPivotStyle="PivotStyleLight16"/>
  <colors>
    <mruColors>
      <color rgb="FFCCCCFF"/>
      <color rgb="FF040B98"/>
      <color rgb="FFEFEFFF"/>
      <color rgb="FFE5E5FF"/>
      <color rgb="FF000000"/>
      <color rgb="FFFF3399"/>
      <color rgb="FF0000FF"/>
      <color rgb="FFE3EDF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8</xdr:col>
      <xdr:colOff>2533650</xdr:colOff>
      <xdr:row>31</xdr:row>
      <xdr:rowOff>0</xdr:rowOff>
    </xdr:from>
    <xdr:to>
      <xdr:col>8</xdr:col>
      <xdr:colOff>2695575</xdr:colOff>
      <xdr:row>31</xdr:row>
      <xdr:rowOff>0</xdr:rowOff>
    </xdr:to>
    <xdr:sp macro="" textlink="">
      <xdr:nvSpPr>
        <xdr:cNvPr id="5121" name="Text Box 1"/>
        <xdr:cNvSpPr txBox="1">
          <a:spLocks noChangeArrowheads="1"/>
        </xdr:cNvSpPr>
      </xdr:nvSpPr>
      <xdr:spPr bwMode="auto">
        <a:xfrm flipH="1">
          <a:off x="152057100" y="7543800"/>
          <a:ext cx="161925" cy="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n-U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704850</xdr:colOff>
      <xdr:row>45</xdr:row>
      <xdr:rowOff>57150</xdr:rowOff>
    </xdr:from>
    <xdr:to>
      <xdr:col>6</xdr:col>
      <xdr:colOff>876300</xdr:colOff>
      <xdr:row>45</xdr:row>
      <xdr:rowOff>247650</xdr:rowOff>
    </xdr:to>
    <xdr:sp macro="" textlink="">
      <xdr:nvSpPr>
        <xdr:cNvPr id="23" name="TextBox 22"/>
        <xdr:cNvSpPr txBox="1"/>
      </xdr:nvSpPr>
      <xdr:spPr>
        <a:xfrm>
          <a:off x="9987981675" y="118967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44</xdr:row>
      <xdr:rowOff>19050</xdr:rowOff>
    </xdr:from>
    <xdr:to>
      <xdr:col>7</xdr:col>
      <xdr:colOff>876300</xdr:colOff>
      <xdr:row>44</xdr:row>
      <xdr:rowOff>209550</xdr:rowOff>
    </xdr:to>
    <xdr:sp macro="" textlink="">
      <xdr:nvSpPr>
        <xdr:cNvPr id="24" name="TextBox 23"/>
        <xdr:cNvSpPr txBox="1"/>
      </xdr:nvSpPr>
      <xdr:spPr>
        <a:xfrm>
          <a:off x="9987029175" y="11572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16</xdr:row>
      <xdr:rowOff>76200</xdr:rowOff>
    </xdr:from>
    <xdr:to>
      <xdr:col>7</xdr:col>
      <xdr:colOff>876300</xdr:colOff>
      <xdr:row>16</xdr:row>
      <xdr:rowOff>266700</xdr:rowOff>
    </xdr:to>
    <xdr:sp macro="" textlink="">
      <xdr:nvSpPr>
        <xdr:cNvPr id="25" name="TextBox 24"/>
        <xdr:cNvSpPr txBox="1"/>
      </xdr:nvSpPr>
      <xdr:spPr>
        <a:xfrm>
          <a:off x="9987029175"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685800</xdr:colOff>
      <xdr:row>17</xdr:row>
      <xdr:rowOff>57150</xdr:rowOff>
    </xdr:from>
    <xdr:to>
      <xdr:col>6</xdr:col>
      <xdr:colOff>857250</xdr:colOff>
      <xdr:row>17</xdr:row>
      <xdr:rowOff>247650</xdr:rowOff>
    </xdr:to>
    <xdr:sp macro="" textlink="">
      <xdr:nvSpPr>
        <xdr:cNvPr id="26" name="TextBox 25"/>
        <xdr:cNvSpPr txBox="1"/>
      </xdr:nvSpPr>
      <xdr:spPr>
        <a:xfrm>
          <a:off x="9988000725" y="47339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45</xdr:row>
      <xdr:rowOff>76200</xdr:rowOff>
    </xdr:from>
    <xdr:to>
      <xdr:col>5</xdr:col>
      <xdr:colOff>876300</xdr:colOff>
      <xdr:row>45</xdr:row>
      <xdr:rowOff>266700</xdr:rowOff>
    </xdr:to>
    <xdr:sp macro="" textlink="">
      <xdr:nvSpPr>
        <xdr:cNvPr id="27" name="TextBox 26"/>
        <xdr:cNvSpPr txBox="1"/>
      </xdr:nvSpPr>
      <xdr:spPr>
        <a:xfrm>
          <a:off x="9988934175" y="119157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55</xdr:row>
      <xdr:rowOff>19050</xdr:rowOff>
    </xdr:from>
    <xdr:to>
      <xdr:col>5</xdr:col>
      <xdr:colOff>876300</xdr:colOff>
      <xdr:row>55</xdr:row>
      <xdr:rowOff>209550</xdr:rowOff>
    </xdr:to>
    <xdr:sp macro="" textlink="">
      <xdr:nvSpPr>
        <xdr:cNvPr id="28" name="TextBox 27"/>
        <xdr:cNvSpPr txBox="1"/>
      </xdr:nvSpPr>
      <xdr:spPr>
        <a:xfrm>
          <a:off x="9988934175" y="14716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56</xdr:row>
      <xdr:rowOff>19050</xdr:rowOff>
    </xdr:from>
    <xdr:to>
      <xdr:col>5</xdr:col>
      <xdr:colOff>876300</xdr:colOff>
      <xdr:row>56</xdr:row>
      <xdr:rowOff>209550</xdr:rowOff>
    </xdr:to>
    <xdr:sp macro="" textlink="">
      <xdr:nvSpPr>
        <xdr:cNvPr id="29" name="TextBox 28"/>
        <xdr:cNvSpPr txBox="1"/>
      </xdr:nvSpPr>
      <xdr:spPr>
        <a:xfrm>
          <a:off x="9988934175" y="15001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17</xdr:row>
      <xdr:rowOff>38100</xdr:rowOff>
    </xdr:from>
    <xdr:to>
      <xdr:col>5</xdr:col>
      <xdr:colOff>876300</xdr:colOff>
      <xdr:row>17</xdr:row>
      <xdr:rowOff>228600</xdr:rowOff>
    </xdr:to>
    <xdr:sp macro="" textlink="">
      <xdr:nvSpPr>
        <xdr:cNvPr id="30" name="TextBox 29"/>
        <xdr:cNvSpPr txBox="1"/>
      </xdr:nvSpPr>
      <xdr:spPr>
        <a:xfrm>
          <a:off x="9988934175" y="4714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27</xdr:row>
      <xdr:rowOff>76200</xdr:rowOff>
    </xdr:from>
    <xdr:to>
      <xdr:col>5</xdr:col>
      <xdr:colOff>876300</xdr:colOff>
      <xdr:row>27</xdr:row>
      <xdr:rowOff>266700</xdr:rowOff>
    </xdr:to>
    <xdr:sp macro="" textlink="">
      <xdr:nvSpPr>
        <xdr:cNvPr id="31" name="TextBox 30"/>
        <xdr:cNvSpPr txBox="1"/>
      </xdr:nvSpPr>
      <xdr:spPr>
        <a:xfrm>
          <a:off x="9988934175" y="76104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28</xdr:row>
      <xdr:rowOff>19050</xdr:rowOff>
    </xdr:from>
    <xdr:to>
      <xdr:col>5</xdr:col>
      <xdr:colOff>876300</xdr:colOff>
      <xdr:row>28</xdr:row>
      <xdr:rowOff>209550</xdr:rowOff>
    </xdr:to>
    <xdr:sp macro="" textlink="">
      <xdr:nvSpPr>
        <xdr:cNvPr id="32" name="TextBox 31"/>
        <xdr:cNvSpPr txBox="1"/>
      </xdr:nvSpPr>
      <xdr:spPr>
        <a:xfrm>
          <a:off x="9988934175" y="78390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704850</xdr:colOff>
      <xdr:row>30</xdr:row>
      <xdr:rowOff>19050</xdr:rowOff>
    </xdr:from>
    <xdr:to>
      <xdr:col>5</xdr:col>
      <xdr:colOff>876300</xdr:colOff>
      <xdr:row>30</xdr:row>
      <xdr:rowOff>209550</xdr:rowOff>
    </xdr:to>
    <xdr:sp macro="" textlink="">
      <xdr:nvSpPr>
        <xdr:cNvPr id="33" name="TextBox 32"/>
        <xdr:cNvSpPr txBox="1"/>
      </xdr:nvSpPr>
      <xdr:spPr>
        <a:xfrm>
          <a:off x="9988934175" y="84105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5</xdr:col>
      <xdr:colOff>685800</xdr:colOff>
      <xdr:row>31</xdr:row>
      <xdr:rowOff>19050</xdr:rowOff>
    </xdr:from>
    <xdr:to>
      <xdr:col>5</xdr:col>
      <xdr:colOff>857250</xdr:colOff>
      <xdr:row>31</xdr:row>
      <xdr:rowOff>209550</xdr:rowOff>
    </xdr:to>
    <xdr:sp macro="" textlink="">
      <xdr:nvSpPr>
        <xdr:cNvPr id="34" name="TextBox 33"/>
        <xdr:cNvSpPr txBox="1"/>
      </xdr:nvSpPr>
      <xdr:spPr>
        <a:xfrm>
          <a:off x="9988953225" y="86963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44</xdr:row>
      <xdr:rowOff>38100</xdr:rowOff>
    </xdr:from>
    <xdr:to>
      <xdr:col>6</xdr:col>
      <xdr:colOff>876300</xdr:colOff>
      <xdr:row>44</xdr:row>
      <xdr:rowOff>228600</xdr:rowOff>
    </xdr:to>
    <xdr:sp macro="" textlink="">
      <xdr:nvSpPr>
        <xdr:cNvPr id="35" name="TextBox 34"/>
        <xdr:cNvSpPr txBox="1"/>
      </xdr:nvSpPr>
      <xdr:spPr>
        <a:xfrm>
          <a:off x="9987981675" y="115919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46</xdr:row>
      <xdr:rowOff>57150</xdr:rowOff>
    </xdr:from>
    <xdr:to>
      <xdr:col>6</xdr:col>
      <xdr:colOff>876300</xdr:colOff>
      <xdr:row>46</xdr:row>
      <xdr:rowOff>247650</xdr:rowOff>
    </xdr:to>
    <xdr:sp macro="" textlink="">
      <xdr:nvSpPr>
        <xdr:cNvPr id="36" name="TextBox 35"/>
        <xdr:cNvSpPr txBox="1"/>
      </xdr:nvSpPr>
      <xdr:spPr>
        <a:xfrm>
          <a:off x="9987981675" y="121824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6</xdr:col>
      <xdr:colOff>704850</xdr:colOff>
      <xdr:row>16</xdr:row>
      <xdr:rowOff>76200</xdr:rowOff>
    </xdr:from>
    <xdr:to>
      <xdr:col>6</xdr:col>
      <xdr:colOff>876300</xdr:colOff>
      <xdr:row>16</xdr:row>
      <xdr:rowOff>266700</xdr:rowOff>
    </xdr:to>
    <xdr:sp macro="" textlink="">
      <xdr:nvSpPr>
        <xdr:cNvPr id="37" name="TextBox 36"/>
        <xdr:cNvSpPr txBox="1"/>
      </xdr:nvSpPr>
      <xdr:spPr>
        <a:xfrm>
          <a:off x="9987981675" y="4467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666750</xdr:colOff>
      <xdr:row>44</xdr:row>
      <xdr:rowOff>19050</xdr:rowOff>
    </xdr:from>
    <xdr:to>
      <xdr:col>7</xdr:col>
      <xdr:colOff>838200</xdr:colOff>
      <xdr:row>44</xdr:row>
      <xdr:rowOff>209550</xdr:rowOff>
    </xdr:to>
    <xdr:sp macro="" textlink="">
      <xdr:nvSpPr>
        <xdr:cNvPr id="38" name="TextBox 37"/>
        <xdr:cNvSpPr txBox="1"/>
      </xdr:nvSpPr>
      <xdr:spPr>
        <a:xfrm>
          <a:off x="9987067275" y="11572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47</xdr:row>
      <xdr:rowOff>19050</xdr:rowOff>
    </xdr:from>
    <xdr:to>
      <xdr:col>7</xdr:col>
      <xdr:colOff>876300</xdr:colOff>
      <xdr:row>47</xdr:row>
      <xdr:rowOff>209550</xdr:rowOff>
    </xdr:to>
    <xdr:sp macro="" textlink="">
      <xdr:nvSpPr>
        <xdr:cNvPr id="39" name="TextBox 38"/>
        <xdr:cNvSpPr txBox="1"/>
      </xdr:nvSpPr>
      <xdr:spPr>
        <a:xfrm>
          <a:off x="9987029175" y="124301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52</xdr:row>
      <xdr:rowOff>19050</xdr:rowOff>
    </xdr:from>
    <xdr:to>
      <xdr:col>7</xdr:col>
      <xdr:colOff>876300</xdr:colOff>
      <xdr:row>52</xdr:row>
      <xdr:rowOff>209550</xdr:rowOff>
    </xdr:to>
    <xdr:sp macro="" textlink="">
      <xdr:nvSpPr>
        <xdr:cNvPr id="40" name="TextBox 39"/>
        <xdr:cNvSpPr txBox="1"/>
      </xdr:nvSpPr>
      <xdr:spPr>
        <a:xfrm>
          <a:off x="9987029175" y="138588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19</xdr:row>
      <xdr:rowOff>38100</xdr:rowOff>
    </xdr:from>
    <xdr:to>
      <xdr:col>7</xdr:col>
      <xdr:colOff>876300</xdr:colOff>
      <xdr:row>19</xdr:row>
      <xdr:rowOff>228600</xdr:rowOff>
    </xdr:to>
    <xdr:sp macro="" textlink="">
      <xdr:nvSpPr>
        <xdr:cNvPr id="41" name="TextBox 40"/>
        <xdr:cNvSpPr txBox="1"/>
      </xdr:nvSpPr>
      <xdr:spPr>
        <a:xfrm>
          <a:off x="9987029175" y="528637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twoCellAnchor>
    <xdr:from>
      <xdr:col>7</xdr:col>
      <xdr:colOff>704850</xdr:colOff>
      <xdr:row>24</xdr:row>
      <xdr:rowOff>76200</xdr:rowOff>
    </xdr:from>
    <xdr:to>
      <xdr:col>7</xdr:col>
      <xdr:colOff>876300</xdr:colOff>
      <xdr:row>24</xdr:row>
      <xdr:rowOff>266700</xdr:rowOff>
    </xdr:to>
    <xdr:sp macro="" textlink="">
      <xdr:nvSpPr>
        <xdr:cNvPr id="42" name="TextBox 41"/>
        <xdr:cNvSpPr txBox="1"/>
      </xdr:nvSpPr>
      <xdr:spPr>
        <a:xfrm>
          <a:off x="9987029175" y="6753225"/>
          <a:ext cx="171450" cy="190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rtl="1"/>
          <a:r>
            <a:rPr lang="en-US" sz="1400">
              <a:latin typeface="Times New Roman" pitchFamily="18" charset="0"/>
              <a:cs typeface="Times New Roman" pitchFamily="18" charset="0"/>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tatistics.division@cb.gov.sy" TargetMode="External"/><Relationship Id="rId1" Type="http://schemas.openxmlformats.org/officeDocument/2006/relationships/hyperlink" Target="mailto:statistics.division@cb.gov.s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
    <pageSetUpPr fitToPage="1"/>
  </sheetPr>
  <dimension ref="B13:S40"/>
  <sheetViews>
    <sheetView rightToLeft="1" zoomScale="70" zoomScaleNormal="70" workbookViewId="0"/>
  </sheetViews>
  <sheetFormatPr defaultRowHeight="20.100000000000001" customHeight="1" x14ac:dyDescent="0.5"/>
  <cols>
    <col min="1" max="1" width="9.140625" style="47"/>
    <col min="2" max="2" width="15.5703125" style="47" customWidth="1"/>
    <col min="3" max="3" width="9.85546875" style="47" customWidth="1"/>
    <col min="4" max="4" width="10.42578125" style="47" customWidth="1"/>
    <col min="5" max="10" width="9.140625" style="47"/>
    <col min="11" max="11" width="9.5703125" style="47" customWidth="1"/>
    <col min="12" max="18" width="9.140625" style="47"/>
    <col min="19" max="19" width="20.85546875" style="47" customWidth="1"/>
    <col min="20" max="16384" width="9.140625" style="47"/>
  </cols>
  <sheetData>
    <row r="13" spans="2:10" ht="33" customHeight="1" x14ac:dyDescent="0.5">
      <c r="B13" s="295"/>
      <c r="C13" s="295"/>
      <c r="D13" s="295"/>
      <c r="E13" s="295"/>
      <c r="F13" s="295"/>
      <c r="G13" s="295"/>
      <c r="H13" s="295"/>
      <c r="I13" s="295"/>
      <c r="J13" s="295"/>
    </row>
    <row r="14" spans="2:10" ht="26.25" customHeight="1" x14ac:dyDescent="0.5">
      <c r="B14" s="295"/>
      <c r="C14" s="295"/>
      <c r="D14" s="295"/>
      <c r="E14" s="295"/>
      <c r="F14" s="295"/>
      <c r="G14" s="295"/>
      <c r="H14" s="295"/>
      <c r="I14" s="295"/>
      <c r="J14" s="295"/>
    </row>
    <row r="30" spans="2:19" s="111" customFormat="1" ht="20.100000000000001" customHeight="1" x14ac:dyDescent="0.45">
      <c r="B30" s="296" t="s">
        <v>1742</v>
      </c>
      <c r="K30" s="296"/>
      <c r="S30" s="296" t="s">
        <v>1748</v>
      </c>
    </row>
    <row r="31" spans="2:19" s="111" customFormat="1" ht="8.25" customHeight="1" x14ac:dyDescent="0.45"/>
    <row r="32" spans="2:19" s="111" customFormat="1" ht="18" customHeight="1" x14ac:dyDescent="0.45">
      <c r="B32" s="111" t="s">
        <v>1743</v>
      </c>
      <c r="C32" s="111" t="s">
        <v>683</v>
      </c>
      <c r="R32" s="111" t="s">
        <v>586</v>
      </c>
      <c r="S32" s="111" t="s">
        <v>1747</v>
      </c>
    </row>
    <row r="33" spans="2:19" s="111" customFormat="1" ht="18" customHeight="1" x14ac:dyDescent="0.45">
      <c r="C33" s="111" t="s">
        <v>1711</v>
      </c>
      <c r="R33" s="111" t="s">
        <v>1713</v>
      </c>
    </row>
    <row r="34" spans="2:19" s="111" customFormat="1" ht="18" customHeight="1" x14ac:dyDescent="0.45">
      <c r="C34" s="111" t="s">
        <v>33</v>
      </c>
      <c r="R34" s="111" t="s">
        <v>329</v>
      </c>
    </row>
    <row r="35" spans="2:19" s="111" customFormat="1" ht="18" customHeight="1" x14ac:dyDescent="0.45">
      <c r="B35" s="111" t="s">
        <v>1744</v>
      </c>
      <c r="C35" s="1752" t="s">
        <v>1598</v>
      </c>
      <c r="D35" s="1752"/>
      <c r="E35" s="1752"/>
      <c r="P35" s="1753" t="s">
        <v>1598</v>
      </c>
      <c r="Q35" s="1753"/>
      <c r="R35" s="1753"/>
      <c r="S35" s="111" t="s">
        <v>1360</v>
      </c>
    </row>
    <row r="36" spans="2:19" s="111" customFormat="1" ht="18" customHeight="1" x14ac:dyDescent="0.45">
      <c r="B36" s="111" t="s">
        <v>1745</v>
      </c>
      <c r="C36" s="1601" t="s">
        <v>1712</v>
      </c>
      <c r="R36" s="111" t="s">
        <v>1359</v>
      </c>
      <c r="S36" s="111" t="s">
        <v>1473</v>
      </c>
    </row>
    <row r="37" spans="2:19" s="111" customFormat="1" ht="6" customHeight="1" x14ac:dyDescent="0.45"/>
    <row r="38" spans="2:19" s="111" customFormat="1" ht="20.100000000000001" customHeight="1" x14ac:dyDescent="0.45">
      <c r="B38" s="111" t="s">
        <v>1746</v>
      </c>
      <c r="C38" s="1576" t="s">
        <v>1357</v>
      </c>
      <c r="R38" s="1577" t="s">
        <v>1357</v>
      </c>
      <c r="S38" s="1577" t="s">
        <v>784</v>
      </c>
    </row>
    <row r="39" spans="2:19" s="111" customFormat="1" ht="6" customHeight="1" x14ac:dyDescent="0.45"/>
    <row r="40" spans="2:19" s="111" customFormat="1" ht="20.100000000000001" customHeight="1" x14ac:dyDescent="0.45">
      <c r="B40" s="111" t="s">
        <v>406</v>
      </c>
      <c r="C40" s="1576" t="s">
        <v>1357</v>
      </c>
      <c r="R40" s="1577" t="s">
        <v>1357</v>
      </c>
      <c r="S40" s="111" t="s">
        <v>783</v>
      </c>
    </row>
  </sheetData>
  <mergeCells count="2">
    <mergeCell ref="C35:E35"/>
    <mergeCell ref="P35:R35"/>
  </mergeCells>
  <phoneticPr fontId="0" type="noConversion"/>
  <hyperlinks>
    <hyperlink ref="P35" r:id="rId1"/>
    <hyperlink ref="C35" r:id="rId2"/>
  </hyperlinks>
  <printOptions horizontalCentered="1" verticalCentered="1"/>
  <pageMargins left="0.314" right="0.314" top="0.59055118110236204" bottom="0.59055118110236204" header="0.511811023622047" footer="0.511811023622047"/>
  <pageSetup paperSize="9" fitToWidth="0" orientation="portrait" r:id="rId3"/>
  <headerFooter alignWithMargins="0"/>
  <colBreaks count="1" manualBreakCount="1">
    <brk id="10" max="3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128"/>
  <sheetViews>
    <sheetView rightToLeft="1" view="pageBreakPreview" zoomScale="50" zoomScaleNormal="75" zoomScaleSheetLayoutView="50" workbookViewId="0"/>
  </sheetViews>
  <sheetFormatPr defaultColWidth="6" defaultRowHeight="21.75" x14ac:dyDescent="0.5"/>
  <cols>
    <col min="1" max="1" width="6" style="265"/>
    <col min="2" max="2" width="71.140625" style="264" customWidth="1"/>
    <col min="3" max="20" width="16.7109375" style="265" customWidth="1"/>
    <col min="21" max="21" width="69.28515625" style="264" customWidth="1"/>
    <col min="22" max="23" width="6" style="265" customWidth="1"/>
    <col min="24" max="24" width="6.5703125" style="265" customWidth="1"/>
    <col min="25" max="25" width="12.85546875" style="265" customWidth="1"/>
    <col min="26" max="29" width="6" style="265" customWidth="1"/>
    <col min="30" max="16384" width="6" style="265"/>
  </cols>
  <sheetData>
    <row r="1" spans="1:28" s="5" customFormat="1" ht="15.75" customHeight="1" x14ac:dyDescent="0.65">
      <c r="B1" s="2"/>
      <c r="C1" s="2"/>
      <c r="D1" s="2"/>
      <c r="E1" s="2"/>
      <c r="F1" s="2"/>
      <c r="G1" s="2"/>
      <c r="H1" s="2"/>
      <c r="I1" s="2"/>
      <c r="J1" s="2"/>
      <c r="K1" s="2"/>
      <c r="L1" s="2"/>
      <c r="M1" s="2"/>
      <c r="N1" s="2"/>
      <c r="O1" s="2"/>
      <c r="P1" s="2"/>
      <c r="Q1" s="2"/>
      <c r="R1" s="2"/>
      <c r="S1" s="2"/>
      <c r="T1" s="2"/>
    </row>
    <row r="2" spans="1:28" s="5" customFormat="1" ht="15.75" customHeight="1" x14ac:dyDescent="0.65">
      <c r="B2" s="2"/>
      <c r="C2" s="2"/>
      <c r="D2" s="2"/>
      <c r="E2" s="2"/>
      <c r="F2" s="2"/>
      <c r="G2" s="2"/>
      <c r="H2" s="2"/>
      <c r="I2" s="2"/>
      <c r="J2" s="2"/>
      <c r="K2" s="2"/>
      <c r="L2" s="2"/>
      <c r="M2" s="2"/>
      <c r="N2" s="2"/>
      <c r="O2" s="2"/>
      <c r="P2" s="2"/>
      <c r="Q2" s="2"/>
      <c r="R2" s="2"/>
      <c r="S2" s="2"/>
      <c r="T2" s="2"/>
    </row>
    <row r="3" spans="1:28" s="5" customFormat="1" ht="15.75" customHeight="1" x14ac:dyDescent="0.65">
      <c r="B3" s="2"/>
      <c r="C3" s="2"/>
      <c r="D3" s="2"/>
      <c r="E3" s="2"/>
      <c r="F3" s="2"/>
      <c r="G3" s="2"/>
      <c r="H3" s="2"/>
      <c r="I3" s="2"/>
      <c r="J3" s="2"/>
      <c r="K3" s="2"/>
      <c r="L3" s="2"/>
      <c r="M3" s="2"/>
      <c r="N3" s="2"/>
      <c r="O3" s="2"/>
      <c r="P3" s="2"/>
      <c r="Q3" s="2"/>
      <c r="R3" s="2"/>
      <c r="S3" s="2"/>
      <c r="T3" s="2"/>
    </row>
    <row r="4" spans="1:28" s="260" customFormat="1" ht="36.75" x14ac:dyDescent="0.85">
      <c r="B4" s="1793" t="s">
        <v>1822</v>
      </c>
      <c r="C4" s="1793"/>
      <c r="D4" s="1793"/>
      <c r="E4" s="1793"/>
      <c r="F4" s="1793"/>
      <c r="G4" s="1793"/>
      <c r="H4" s="1793"/>
      <c r="I4" s="1793"/>
      <c r="J4" s="1793"/>
      <c r="K4" s="1793"/>
      <c r="L4" s="1793" t="s">
        <v>1823</v>
      </c>
      <c r="M4" s="1793"/>
      <c r="N4" s="1793"/>
      <c r="O4" s="1793"/>
      <c r="P4" s="1793"/>
      <c r="Q4" s="1793"/>
      <c r="R4" s="1793"/>
      <c r="S4" s="1793"/>
      <c r="T4" s="1793"/>
      <c r="U4" s="1793"/>
      <c r="V4" s="262"/>
    </row>
    <row r="5" spans="1:28" s="261" customFormat="1" ht="17.25" customHeight="1" x14ac:dyDescent="0.7">
      <c r="C5" s="262"/>
      <c r="D5" s="262"/>
      <c r="E5" s="262"/>
      <c r="F5" s="262"/>
      <c r="G5" s="262"/>
      <c r="H5" s="262"/>
      <c r="I5" s="262"/>
      <c r="J5" s="262"/>
      <c r="K5" s="262"/>
      <c r="L5" s="262"/>
      <c r="M5" s="262"/>
      <c r="N5" s="262"/>
      <c r="O5" s="262"/>
      <c r="P5" s="262"/>
      <c r="Q5" s="262"/>
      <c r="R5" s="262"/>
      <c r="S5" s="262"/>
      <c r="T5" s="262"/>
      <c r="U5" s="262"/>
    </row>
    <row r="6" spans="1:28" s="261" customFormat="1" ht="17.25" customHeight="1" x14ac:dyDescent="0.65">
      <c r="B6" s="263"/>
      <c r="C6" s="263"/>
      <c r="D6" s="263"/>
      <c r="E6" s="263"/>
      <c r="F6" s="263"/>
      <c r="G6" s="263"/>
      <c r="H6" s="263"/>
      <c r="I6" s="263"/>
      <c r="J6" s="263"/>
      <c r="K6" s="263"/>
      <c r="L6" s="263"/>
      <c r="M6" s="263"/>
      <c r="N6" s="263"/>
      <c r="O6" s="263"/>
      <c r="P6" s="263"/>
      <c r="Q6" s="263"/>
      <c r="R6" s="263"/>
      <c r="S6" s="263"/>
      <c r="T6" s="263"/>
      <c r="U6" s="263"/>
    </row>
    <row r="7" spans="1:28" s="515" customFormat="1" ht="22.5" x14ac:dyDescent="0.5">
      <c r="B7" s="516" t="s">
        <v>1752</v>
      </c>
      <c r="I7" s="517"/>
      <c r="J7" s="517"/>
      <c r="K7" s="517"/>
      <c r="L7" s="517"/>
      <c r="M7" s="517"/>
      <c r="N7" s="517"/>
      <c r="O7" s="517"/>
      <c r="P7" s="517"/>
      <c r="Q7" s="517"/>
      <c r="R7" s="517"/>
      <c r="S7" s="517"/>
      <c r="T7" s="517"/>
      <c r="U7" s="518" t="s">
        <v>1756</v>
      </c>
    </row>
    <row r="8" spans="1:28" s="261" customFormat="1" ht="9.75" customHeight="1" thickBot="1" x14ac:dyDescent="0.7">
      <c r="B8" s="263"/>
      <c r="C8" s="263"/>
      <c r="D8" s="263"/>
      <c r="E8" s="263"/>
      <c r="F8" s="263"/>
      <c r="G8" s="263"/>
      <c r="H8" s="263"/>
      <c r="I8" s="263"/>
      <c r="J8" s="263"/>
      <c r="K8" s="263"/>
      <c r="L8" s="263"/>
      <c r="M8" s="263"/>
      <c r="N8" s="263"/>
      <c r="O8" s="263"/>
      <c r="P8" s="263"/>
      <c r="Q8" s="263"/>
      <c r="R8" s="263"/>
      <c r="S8" s="263"/>
      <c r="T8" s="263"/>
      <c r="U8" s="263"/>
    </row>
    <row r="9" spans="1:28" s="513" customFormat="1" ht="25.5" customHeight="1" thickTop="1" x14ac:dyDescent="0.2">
      <c r="A9" s="512"/>
      <c r="B9" s="1794" t="s">
        <v>887</v>
      </c>
      <c r="C9" s="1758">
        <v>2010</v>
      </c>
      <c r="D9" s="1758">
        <v>2011</v>
      </c>
      <c r="E9" s="1758">
        <v>2012</v>
      </c>
      <c r="F9" s="1758">
        <v>2013</v>
      </c>
      <c r="G9" s="1758">
        <v>2014</v>
      </c>
      <c r="H9" s="1758">
        <v>2015</v>
      </c>
      <c r="I9" s="1785">
        <v>2015</v>
      </c>
      <c r="J9" s="1786"/>
      <c r="K9" s="1786"/>
      <c r="L9" s="1783">
        <v>2015</v>
      </c>
      <c r="M9" s="1783"/>
      <c r="N9" s="1783"/>
      <c r="O9" s="1783"/>
      <c r="P9" s="1783"/>
      <c r="Q9" s="1783"/>
      <c r="R9" s="1783"/>
      <c r="S9" s="1783"/>
      <c r="T9" s="1784"/>
      <c r="U9" s="1765" t="s">
        <v>886</v>
      </c>
    </row>
    <row r="10" spans="1:28" s="510" customFormat="1" ht="18.75" customHeight="1" x14ac:dyDescent="0.2">
      <c r="B10" s="1795"/>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87"/>
    </row>
    <row r="11" spans="1:28" s="511" customFormat="1" ht="18.75" customHeight="1" x14ac:dyDescent="0.2">
      <c r="A11" s="510"/>
      <c r="B11" s="1796"/>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88"/>
    </row>
    <row r="12" spans="1:28" s="429" customFormat="1" ht="24.95" customHeight="1" x14ac:dyDescent="0.7">
      <c r="B12" s="340"/>
      <c r="C12" s="425"/>
      <c r="D12" s="425"/>
      <c r="E12" s="425"/>
      <c r="F12" s="425"/>
      <c r="G12" s="425"/>
      <c r="H12" s="1647"/>
      <c r="I12" s="427"/>
      <c r="J12" s="428"/>
      <c r="K12" s="428"/>
      <c r="L12" s="428"/>
      <c r="M12" s="428"/>
      <c r="N12" s="428"/>
      <c r="O12" s="428"/>
      <c r="P12" s="428"/>
      <c r="Q12" s="428"/>
      <c r="R12" s="428"/>
      <c r="S12" s="428"/>
      <c r="T12" s="496"/>
      <c r="U12" s="499"/>
      <c r="V12" s="500"/>
      <c r="W12" s="501"/>
      <c r="X12" s="501"/>
      <c r="Y12" s="459"/>
      <c r="Z12" s="459"/>
      <c r="AA12" s="459"/>
      <c r="AB12" s="459"/>
    </row>
    <row r="13" spans="1:28" s="1036" customFormat="1" ht="24.95" customHeight="1" x14ac:dyDescent="0.2">
      <c r="A13" s="512"/>
      <c r="B13" s="1043" t="s">
        <v>7</v>
      </c>
      <c r="C13" s="1032"/>
      <c r="D13" s="1032"/>
      <c r="E13" s="1032"/>
      <c r="F13" s="1032"/>
      <c r="G13" s="1032"/>
      <c r="H13" s="1648"/>
      <c r="I13" s="1034"/>
      <c r="J13" s="1035"/>
      <c r="K13" s="1035"/>
      <c r="L13" s="1035"/>
      <c r="M13" s="1035"/>
      <c r="N13" s="1035"/>
      <c r="O13" s="1035"/>
      <c r="P13" s="1035"/>
      <c r="Q13" s="1035"/>
      <c r="R13" s="1035"/>
      <c r="S13" s="1035"/>
      <c r="T13" s="1033"/>
      <c r="U13" s="1049" t="s">
        <v>379</v>
      </c>
    </row>
    <row r="14" spans="1:28" s="1036" customFormat="1" ht="15" customHeight="1" x14ac:dyDescent="0.2">
      <c r="B14" s="1044"/>
      <c r="C14" s="1037"/>
      <c r="D14" s="1037"/>
      <c r="E14" s="1037"/>
      <c r="F14" s="1037"/>
      <c r="G14" s="1037"/>
      <c r="H14" s="1649"/>
      <c r="I14" s="1038"/>
      <c r="J14" s="1039"/>
      <c r="K14" s="1039"/>
      <c r="L14" s="1039"/>
      <c r="M14" s="1039"/>
      <c r="N14" s="1039"/>
      <c r="O14" s="1039"/>
      <c r="P14" s="1039"/>
      <c r="Q14" s="1039"/>
      <c r="R14" s="1039"/>
      <c r="S14" s="1039"/>
      <c r="T14" s="1040"/>
      <c r="U14" s="1050"/>
    </row>
    <row r="15" spans="1:28" s="1036" customFormat="1" ht="24.95" customHeight="1" x14ac:dyDescent="0.2">
      <c r="A15" s="512"/>
      <c r="B15" s="605" t="s">
        <v>8</v>
      </c>
      <c r="C15" s="878">
        <v>19643.627367693549</v>
      </c>
      <c r="D15" s="878">
        <v>35948.848625672559</v>
      </c>
      <c r="E15" s="878">
        <v>76821.33615149511</v>
      </c>
      <c r="F15" s="878">
        <v>127066.93453598586</v>
      </c>
      <c r="G15" s="878">
        <v>135501.4980905272</v>
      </c>
      <c r="H15" s="921">
        <v>172175.78397045578</v>
      </c>
      <c r="I15" s="790">
        <v>135987.94657256716</v>
      </c>
      <c r="J15" s="788">
        <v>143393.04946546789</v>
      </c>
      <c r="K15" s="788">
        <v>142200.23259512664</v>
      </c>
      <c r="L15" s="788">
        <v>158366.20548681001</v>
      </c>
      <c r="M15" s="788">
        <v>156126.05753882002</v>
      </c>
      <c r="N15" s="788">
        <v>156825.92291452651</v>
      </c>
      <c r="O15" s="788">
        <v>175312.72480161994</v>
      </c>
      <c r="P15" s="788">
        <v>190434.50658730738</v>
      </c>
      <c r="Q15" s="788">
        <v>199231.88653424542</v>
      </c>
      <c r="R15" s="788">
        <v>211171.19459799808</v>
      </c>
      <c r="S15" s="788">
        <v>193813.28741682018</v>
      </c>
      <c r="T15" s="789">
        <v>172175.78397045578</v>
      </c>
      <c r="U15" s="1050" t="s">
        <v>380</v>
      </c>
      <c r="V15" s="1041"/>
      <c r="W15" s="1041"/>
      <c r="X15" s="1041"/>
      <c r="Y15" s="1041"/>
      <c r="Z15" s="1041"/>
    </row>
    <row r="16" spans="1:28" s="512" customFormat="1" ht="24.95" customHeight="1" x14ac:dyDescent="0.2">
      <c r="B16" s="607" t="s">
        <v>1436</v>
      </c>
      <c r="C16" s="882">
        <v>1084.2757364499998</v>
      </c>
      <c r="D16" s="882">
        <v>3473.0810870200003</v>
      </c>
      <c r="E16" s="882">
        <v>563.39685350000013</v>
      </c>
      <c r="F16" s="882">
        <v>2234.8854577800003</v>
      </c>
      <c r="G16" s="882">
        <v>2959.64209514</v>
      </c>
      <c r="H16" s="925">
        <v>6048.4302758200001</v>
      </c>
      <c r="I16" s="787">
        <v>3257.9688523000013</v>
      </c>
      <c r="J16" s="785">
        <v>3904.3792446100006</v>
      </c>
      <c r="K16" s="785">
        <v>3330.8757946499995</v>
      </c>
      <c r="L16" s="785">
        <v>3694.9089676100002</v>
      </c>
      <c r="M16" s="785">
        <v>4374.1084319499996</v>
      </c>
      <c r="N16" s="785">
        <v>5180.6070535899999</v>
      </c>
      <c r="O16" s="785">
        <v>5680.32068944</v>
      </c>
      <c r="P16" s="785">
        <v>5988.7810259199996</v>
      </c>
      <c r="Q16" s="785">
        <v>6367.4974850200006</v>
      </c>
      <c r="R16" s="785">
        <v>6766.4105470799987</v>
      </c>
      <c r="S16" s="785">
        <v>5582.0048782499998</v>
      </c>
      <c r="T16" s="786">
        <v>6048.4302758200001</v>
      </c>
      <c r="U16" s="1005" t="s">
        <v>1192</v>
      </c>
      <c r="V16" s="1041"/>
      <c r="W16" s="1041"/>
      <c r="X16" s="1041"/>
      <c r="Y16" s="1041"/>
    </row>
    <row r="17" spans="2:28" s="512" customFormat="1" ht="24.95" customHeight="1" x14ac:dyDescent="0.2">
      <c r="B17" s="607" t="s">
        <v>1437</v>
      </c>
      <c r="C17" s="882">
        <v>10267.89564458335</v>
      </c>
      <c r="D17" s="882">
        <v>26197.074281751258</v>
      </c>
      <c r="E17" s="882">
        <v>75009.317427485512</v>
      </c>
      <c r="F17" s="882">
        <v>123863.73358314976</v>
      </c>
      <c r="G17" s="882">
        <v>130529.1160205272</v>
      </c>
      <c r="H17" s="925">
        <v>162785.50222820579</v>
      </c>
      <c r="I17" s="787">
        <v>130686.65464924717</v>
      </c>
      <c r="J17" s="785">
        <v>137312.2184672179</v>
      </c>
      <c r="K17" s="785">
        <v>136608.90717590664</v>
      </c>
      <c r="L17" s="785">
        <v>152102.34692804</v>
      </c>
      <c r="M17" s="785">
        <v>149059.39732729</v>
      </c>
      <c r="N17" s="785">
        <v>148895.95393925649</v>
      </c>
      <c r="O17" s="785">
        <v>166823.08457981993</v>
      </c>
      <c r="P17" s="785">
        <v>181462.40925382738</v>
      </c>
      <c r="Q17" s="785">
        <v>189688.50255805542</v>
      </c>
      <c r="R17" s="785">
        <v>201074.5285317481</v>
      </c>
      <c r="S17" s="785">
        <v>184841.98776032016</v>
      </c>
      <c r="T17" s="786">
        <v>162785.50222820579</v>
      </c>
      <c r="U17" s="1005" t="s">
        <v>1366</v>
      </c>
      <c r="V17" s="1041"/>
      <c r="W17" s="1041"/>
      <c r="X17" s="1041"/>
      <c r="Y17" s="1041"/>
    </row>
    <row r="18" spans="2:28" s="512" customFormat="1" ht="24.95" customHeight="1" x14ac:dyDescent="0.2">
      <c r="B18" s="607" t="s">
        <v>156</v>
      </c>
      <c r="C18" s="882">
        <v>8291.4559866601994</v>
      </c>
      <c r="D18" s="882">
        <v>6278.6932569013006</v>
      </c>
      <c r="E18" s="882">
        <v>1248.6218705096001</v>
      </c>
      <c r="F18" s="882">
        <v>968.31549505609985</v>
      </c>
      <c r="G18" s="882">
        <v>2012.7399748599998</v>
      </c>
      <c r="H18" s="925">
        <v>3341.8514664300001</v>
      </c>
      <c r="I18" s="787">
        <v>2043.3230710199998</v>
      </c>
      <c r="J18" s="785">
        <v>2176.4517536400003</v>
      </c>
      <c r="K18" s="785">
        <v>2260.4496245700002</v>
      </c>
      <c r="L18" s="785">
        <v>2568.9495911599997</v>
      </c>
      <c r="M18" s="785">
        <v>2692.5517795799992</v>
      </c>
      <c r="N18" s="785">
        <v>2749.3619216800003</v>
      </c>
      <c r="O18" s="785">
        <v>2809.3195323600007</v>
      </c>
      <c r="P18" s="785">
        <v>2983.31630756</v>
      </c>
      <c r="Q18" s="785">
        <v>3175.8864911699998</v>
      </c>
      <c r="R18" s="785">
        <v>3330.2555191699998</v>
      </c>
      <c r="S18" s="785">
        <v>3389.2947782499996</v>
      </c>
      <c r="T18" s="786">
        <v>3341.8514664300001</v>
      </c>
      <c r="U18" s="1005" t="s">
        <v>1191</v>
      </c>
      <c r="V18" s="1041"/>
      <c r="W18" s="1041"/>
      <c r="X18" s="1041"/>
      <c r="Y18" s="1041"/>
    </row>
    <row r="19" spans="2:28" s="984" customFormat="1" ht="15" customHeight="1" x14ac:dyDescent="0.2">
      <c r="B19" s="605"/>
      <c r="C19" s="882"/>
      <c r="D19" s="882"/>
      <c r="E19" s="882"/>
      <c r="F19" s="882"/>
      <c r="G19" s="882"/>
      <c r="H19" s="925"/>
      <c r="I19" s="787"/>
      <c r="J19" s="785"/>
      <c r="K19" s="785"/>
      <c r="L19" s="785"/>
      <c r="M19" s="785"/>
      <c r="N19" s="785"/>
      <c r="O19" s="785"/>
      <c r="P19" s="785"/>
      <c r="Q19" s="785"/>
      <c r="R19" s="785"/>
      <c r="S19" s="785"/>
      <c r="T19" s="786"/>
      <c r="U19" s="1051"/>
      <c r="V19" s="1041"/>
      <c r="W19" s="1041"/>
      <c r="X19" s="1041"/>
      <c r="Y19" s="1041"/>
      <c r="Z19" s="1009"/>
      <c r="AA19" s="1009"/>
      <c r="AB19" s="1009"/>
    </row>
    <row r="20" spans="2:28" s="1036" customFormat="1" ht="24.95" customHeight="1" x14ac:dyDescent="0.2">
      <c r="B20" s="605" t="s">
        <v>9</v>
      </c>
      <c r="C20" s="878">
        <v>78553.265779733309</v>
      </c>
      <c r="D20" s="878">
        <v>54283.801366681342</v>
      </c>
      <c r="E20" s="878">
        <v>66289.246238824504</v>
      </c>
      <c r="F20" s="878">
        <v>60197.322185570258</v>
      </c>
      <c r="G20" s="878">
        <v>101819.66201933687</v>
      </c>
      <c r="H20" s="921">
        <v>187300.80794440553</v>
      </c>
      <c r="I20" s="790">
        <v>108613.68732605674</v>
      </c>
      <c r="J20" s="788">
        <v>112027.47062972302</v>
      </c>
      <c r="K20" s="788">
        <v>105540.97480435038</v>
      </c>
      <c r="L20" s="788">
        <v>119363.7437088537</v>
      </c>
      <c r="M20" s="788">
        <v>112104.9908127877</v>
      </c>
      <c r="N20" s="788">
        <v>127788.37294696516</v>
      </c>
      <c r="O20" s="788">
        <v>128045.66438448016</v>
      </c>
      <c r="P20" s="788">
        <v>139735.12927431255</v>
      </c>
      <c r="Q20" s="788">
        <v>149043.83493446949</v>
      </c>
      <c r="R20" s="788">
        <v>168652.53346694793</v>
      </c>
      <c r="S20" s="788">
        <v>180313.8810762926</v>
      </c>
      <c r="T20" s="789">
        <v>187300.80794440553</v>
      </c>
      <c r="U20" s="1050" t="s">
        <v>384</v>
      </c>
      <c r="V20" s="1041"/>
      <c r="W20" s="1041"/>
      <c r="X20" s="1041"/>
      <c r="Y20" s="1041"/>
    </row>
    <row r="21" spans="2:28" s="512" customFormat="1" ht="24.95" customHeight="1" x14ac:dyDescent="0.2">
      <c r="B21" s="605" t="s">
        <v>1294</v>
      </c>
      <c r="C21" s="878">
        <v>43207.813776547242</v>
      </c>
      <c r="D21" s="878">
        <v>39384.662960112342</v>
      </c>
      <c r="E21" s="878">
        <v>37034.748243449998</v>
      </c>
      <c r="F21" s="878">
        <v>37442.431556319374</v>
      </c>
      <c r="G21" s="878">
        <v>50772.96544683048</v>
      </c>
      <c r="H21" s="921">
        <v>122762.98662885353</v>
      </c>
      <c r="I21" s="790">
        <v>57911.428436476584</v>
      </c>
      <c r="J21" s="788">
        <v>62096.496178001828</v>
      </c>
      <c r="K21" s="788">
        <v>65775.224009805577</v>
      </c>
      <c r="L21" s="788">
        <v>68596.279056248502</v>
      </c>
      <c r="M21" s="788">
        <v>72595.400367468494</v>
      </c>
      <c r="N21" s="788">
        <v>78424.872639421461</v>
      </c>
      <c r="O21" s="788">
        <v>85691.885630624165</v>
      </c>
      <c r="P21" s="788">
        <v>93010.266988421325</v>
      </c>
      <c r="Q21" s="788">
        <v>104491.90608008907</v>
      </c>
      <c r="R21" s="788">
        <v>112790.18725907397</v>
      </c>
      <c r="S21" s="788">
        <v>117850.16870931799</v>
      </c>
      <c r="T21" s="789">
        <v>122762.98662885353</v>
      </c>
      <c r="U21" s="1050" t="s">
        <v>1297</v>
      </c>
      <c r="V21" s="1041"/>
      <c r="W21" s="1041"/>
      <c r="X21" s="1041"/>
      <c r="Y21" s="1041"/>
    </row>
    <row r="22" spans="2:28" s="512" customFormat="1" ht="24.95" customHeight="1" x14ac:dyDescent="0.2">
      <c r="B22" s="607" t="s">
        <v>1290</v>
      </c>
      <c r="C22" s="882">
        <v>0</v>
      </c>
      <c r="D22" s="882">
        <v>0</v>
      </c>
      <c r="E22" s="882">
        <v>0</v>
      </c>
      <c r="F22" s="882">
        <v>0</v>
      </c>
      <c r="G22" s="882">
        <v>0</v>
      </c>
      <c r="H22" s="925">
        <v>0</v>
      </c>
      <c r="I22" s="787">
        <v>0</v>
      </c>
      <c r="J22" s="785">
        <v>0</v>
      </c>
      <c r="K22" s="785">
        <v>0</v>
      </c>
      <c r="L22" s="785">
        <v>0</v>
      </c>
      <c r="M22" s="785">
        <v>0</v>
      </c>
      <c r="N22" s="785">
        <v>0</v>
      </c>
      <c r="O22" s="785">
        <v>0</v>
      </c>
      <c r="P22" s="785">
        <v>0</v>
      </c>
      <c r="Q22" s="785">
        <v>0</v>
      </c>
      <c r="R22" s="785">
        <v>0</v>
      </c>
      <c r="S22" s="785">
        <v>0</v>
      </c>
      <c r="T22" s="786">
        <v>0</v>
      </c>
      <c r="U22" s="1005" t="s">
        <v>1299</v>
      </c>
      <c r="V22" s="1041"/>
      <c r="W22" s="1041"/>
      <c r="X22" s="1041"/>
      <c r="Y22" s="1041"/>
    </row>
    <row r="23" spans="2:28" s="512" customFormat="1" ht="24.95" customHeight="1" x14ac:dyDescent="0.2">
      <c r="B23" s="607" t="s">
        <v>1291</v>
      </c>
      <c r="C23" s="882">
        <v>8328.8146350799998</v>
      </c>
      <c r="D23" s="882">
        <v>0</v>
      </c>
      <c r="E23" s="882">
        <v>0</v>
      </c>
      <c r="F23" s="882">
        <v>0</v>
      </c>
      <c r="G23" s="882">
        <v>0</v>
      </c>
      <c r="H23" s="925">
        <v>0</v>
      </c>
      <c r="I23" s="787">
        <v>0</v>
      </c>
      <c r="J23" s="785">
        <v>0</v>
      </c>
      <c r="K23" s="785">
        <v>0</v>
      </c>
      <c r="L23" s="785">
        <v>0</v>
      </c>
      <c r="M23" s="785">
        <v>0</v>
      </c>
      <c r="N23" s="785">
        <v>0</v>
      </c>
      <c r="O23" s="785">
        <v>0</v>
      </c>
      <c r="P23" s="785">
        <v>0</v>
      </c>
      <c r="Q23" s="785">
        <v>0</v>
      </c>
      <c r="R23" s="785">
        <v>0</v>
      </c>
      <c r="S23" s="785">
        <v>0</v>
      </c>
      <c r="T23" s="786">
        <v>0</v>
      </c>
      <c r="U23" s="1005" t="s">
        <v>1301</v>
      </c>
      <c r="V23" s="1041"/>
      <c r="W23" s="1041"/>
      <c r="X23" s="1041"/>
      <c r="Y23" s="1041"/>
    </row>
    <row r="24" spans="2:28" s="512" customFormat="1" ht="24.95" customHeight="1" x14ac:dyDescent="0.2">
      <c r="B24" s="607" t="s">
        <v>1292</v>
      </c>
      <c r="C24" s="882">
        <v>34878.99914146724</v>
      </c>
      <c r="D24" s="882">
        <v>39384.662960112342</v>
      </c>
      <c r="E24" s="882">
        <v>37034.748243449998</v>
      </c>
      <c r="F24" s="882">
        <v>37442.431556319374</v>
      </c>
      <c r="G24" s="882">
        <v>50772.96544683048</v>
      </c>
      <c r="H24" s="925">
        <v>122507.75354868353</v>
      </c>
      <c r="I24" s="787">
        <v>57727.420591506583</v>
      </c>
      <c r="J24" s="785">
        <v>61917.338487681831</v>
      </c>
      <c r="K24" s="785">
        <v>65600.81650691558</v>
      </c>
      <c r="L24" s="785">
        <v>68426.703798538496</v>
      </c>
      <c r="M24" s="785">
        <v>72430.652392198492</v>
      </c>
      <c r="N24" s="785">
        <v>78199.583842671462</v>
      </c>
      <c r="O24" s="785">
        <v>85473.07629780416</v>
      </c>
      <c r="P24" s="785">
        <v>92797.98905564133</v>
      </c>
      <c r="Q24" s="785">
        <v>104211.10477596907</v>
      </c>
      <c r="R24" s="785">
        <v>112517.81739785397</v>
      </c>
      <c r="S24" s="785">
        <v>117556.87998431799</v>
      </c>
      <c r="T24" s="786">
        <v>122507.75354868353</v>
      </c>
      <c r="U24" s="1005" t="s">
        <v>1300</v>
      </c>
      <c r="V24" s="1041"/>
      <c r="W24" s="1041"/>
      <c r="X24" s="1041"/>
      <c r="Y24" s="1041"/>
    </row>
    <row r="25" spans="2:28" s="512" customFormat="1" ht="24.75" customHeight="1" x14ac:dyDescent="0.2">
      <c r="B25" s="607" t="s">
        <v>1293</v>
      </c>
      <c r="C25" s="882">
        <v>0</v>
      </c>
      <c r="D25" s="882">
        <v>0</v>
      </c>
      <c r="E25" s="882">
        <v>0</v>
      </c>
      <c r="F25" s="882">
        <v>0</v>
      </c>
      <c r="G25" s="882">
        <v>0</v>
      </c>
      <c r="H25" s="925">
        <v>255.23308016999999</v>
      </c>
      <c r="I25" s="787">
        <v>184.00784497000001</v>
      </c>
      <c r="J25" s="785">
        <v>179.15769032</v>
      </c>
      <c r="K25" s="785">
        <v>174.40750288999996</v>
      </c>
      <c r="L25" s="785">
        <v>169.57525771000002</v>
      </c>
      <c r="M25" s="785">
        <v>164.74797527000001</v>
      </c>
      <c r="N25" s="785">
        <v>225.28879675000002</v>
      </c>
      <c r="O25" s="785">
        <v>218.80933281999998</v>
      </c>
      <c r="P25" s="785">
        <v>212.27793278000001</v>
      </c>
      <c r="Q25" s="785">
        <v>280.80130412</v>
      </c>
      <c r="R25" s="785">
        <v>272.36986122000002</v>
      </c>
      <c r="S25" s="785">
        <v>293.288725</v>
      </c>
      <c r="T25" s="786">
        <v>255.23308016999999</v>
      </c>
      <c r="U25" s="1005" t="s">
        <v>1302</v>
      </c>
      <c r="V25" s="1041"/>
      <c r="W25" s="1041"/>
      <c r="X25" s="1041"/>
      <c r="Y25" s="1041"/>
    </row>
    <row r="26" spans="2:28" s="512" customFormat="1" ht="24.95" customHeight="1" x14ac:dyDescent="0.2">
      <c r="B26" s="605" t="s">
        <v>1295</v>
      </c>
      <c r="C26" s="878">
        <v>1195.4261485100001</v>
      </c>
      <c r="D26" s="878">
        <v>1194.8377230600001</v>
      </c>
      <c r="E26" s="878">
        <v>1039.28317302</v>
      </c>
      <c r="F26" s="878">
        <v>1537.75428969</v>
      </c>
      <c r="G26" s="878">
        <v>1988.3343578999998</v>
      </c>
      <c r="H26" s="921">
        <v>2348.9180791899998</v>
      </c>
      <c r="I26" s="790">
        <v>2435.8724957896802</v>
      </c>
      <c r="J26" s="788">
        <v>2156.6987774899999</v>
      </c>
      <c r="K26" s="788">
        <v>2457.2925710899999</v>
      </c>
      <c r="L26" s="788">
        <v>2329.9979226900005</v>
      </c>
      <c r="M26" s="788">
        <v>2196.6670422799998</v>
      </c>
      <c r="N26" s="788">
        <v>2126.6317204000002</v>
      </c>
      <c r="O26" s="788">
        <v>2373.7350699599997</v>
      </c>
      <c r="P26" s="788">
        <v>2673.1383177599992</v>
      </c>
      <c r="Q26" s="788">
        <v>2496.9660777700001</v>
      </c>
      <c r="R26" s="788">
        <v>4555.1668103999991</v>
      </c>
      <c r="S26" s="788">
        <v>3231.1976575699996</v>
      </c>
      <c r="T26" s="789">
        <v>2348.9180791899998</v>
      </c>
      <c r="U26" s="1050" t="s">
        <v>1298</v>
      </c>
      <c r="V26" s="1041"/>
      <c r="W26" s="1041"/>
      <c r="X26" s="1041"/>
      <c r="Y26" s="1041"/>
    </row>
    <row r="27" spans="2:28" s="512" customFormat="1" ht="24.95" customHeight="1" x14ac:dyDescent="0.2">
      <c r="B27" s="607" t="s">
        <v>10</v>
      </c>
      <c r="C27" s="882">
        <v>338.18420000000003</v>
      </c>
      <c r="D27" s="882">
        <v>336.82126500000004</v>
      </c>
      <c r="E27" s="882">
        <v>338.58782199999996</v>
      </c>
      <c r="F27" s="882">
        <v>302.36431799999997</v>
      </c>
      <c r="G27" s="882">
        <v>390.12718799999999</v>
      </c>
      <c r="H27" s="925">
        <v>383.94703737999998</v>
      </c>
      <c r="I27" s="787">
        <v>390.12718788000001</v>
      </c>
      <c r="J27" s="785">
        <v>390.12718788000001</v>
      </c>
      <c r="K27" s="785">
        <v>390.12718788000001</v>
      </c>
      <c r="L27" s="785">
        <v>390.12718788000001</v>
      </c>
      <c r="M27" s="785">
        <v>389.35466912999999</v>
      </c>
      <c r="N27" s="785">
        <v>389.35466912999999</v>
      </c>
      <c r="O27" s="785">
        <v>389.35466912999999</v>
      </c>
      <c r="P27" s="785">
        <v>388.58215038000003</v>
      </c>
      <c r="Q27" s="785">
        <v>388.58215038000003</v>
      </c>
      <c r="R27" s="785">
        <v>387.80963137999998</v>
      </c>
      <c r="S27" s="785">
        <v>387.80963137999998</v>
      </c>
      <c r="T27" s="786">
        <v>383.94703737999998</v>
      </c>
      <c r="U27" s="1005" t="s">
        <v>1231</v>
      </c>
      <c r="V27" s="1041"/>
      <c r="W27" s="1041"/>
      <c r="X27" s="1041"/>
      <c r="Y27" s="1041"/>
    </row>
    <row r="28" spans="2:28" s="512" customFormat="1" ht="24.75" customHeight="1" x14ac:dyDescent="0.2">
      <c r="B28" s="607" t="s">
        <v>1296</v>
      </c>
      <c r="C28" s="882">
        <v>857.24194851000004</v>
      </c>
      <c r="D28" s="882">
        <v>858.0164580600001</v>
      </c>
      <c r="E28" s="882">
        <v>700.69535101999998</v>
      </c>
      <c r="F28" s="882">
        <v>1235.38997169</v>
      </c>
      <c r="G28" s="882">
        <v>1598.2071698999998</v>
      </c>
      <c r="H28" s="925">
        <v>1964.9710418100001</v>
      </c>
      <c r="I28" s="787">
        <v>2045.7453079096802</v>
      </c>
      <c r="J28" s="785">
        <v>1766.57158961</v>
      </c>
      <c r="K28" s="785">
        <v>2067.1653832100001</v>
      </c>
      <c r="L28" s="785">
        <v>1939.8707348100004</v>
      </c>
      <c r="M28" s="785">
        <v>1807.31237315</v>
      </c>
      <c r="N28" s="785">
        <v>1737.2770512700001</v>
      </c>
      <c r="O28" s="785">
        <v>1984.3804008299999</v>
      </c>
      <c r="P28" s="785">
        <v>2284.5561673799994</v>
      </c>
      <c r="Q28" s="785">
        <v>2108.3839273899998</v>
      </c>
      <c r="R28" s="785">
        <v>4167.3571790199994</v>
      </c>
      <c r="S28" s="785">
        <v>2843.3880261899994</v>
      </c>
      <c r="T28" s="786">
        <v>1964.9710418100001</v>
      </c>
      <c r="U28" s="1005" t="s">
        <v>1365</v>
      </c>
      <c r="V28" s="1041"/>
      <c r="W28" s="1041"/>
      <c r="X28" s="1041"/>
      <c r="Y28" s="1041"/>
    </row>
    <row r="29" spans="2:28" s="512" customFormat="1" ht="24.95" customHeight="1" x14ac:dyDescent="0.2">
      <c r="B29" s="605" t="s">
        <v>940</v>
      </c>
      <c r="C29" s="878">
        <v>29497.771078140006</v>
      </c>
      <c r="D29" s="878">
        <v>19039.388971068998</v>
      </c>
      <c r="E29" s="878">
        <v>32687.843218839007</v>
      </c>
      <c r="F29" s="878">
        <v>28660.229496948999</v>
      </c>
      <c r="G29" s="878">
        <v>50117.012863719006</v>
      </c>
      <c r="H29" s="921">
        <v>80761.042357589002</v>
      </c>
      <c r="I29" s="790">
        <v>51959.845852817998</v>
      </c>
      <c r="J29" s="788">
        <v>52952.588739298997</v>
      </c>
      <c r="K29" s="788">
        <v>47626.621978789</v>
      </c>
      <c r="L29" s="788">
        <v>61196.410597809001</v>
      </c>
      <c r="M29" s="788">
        <v>53227.030951119006</v>
      </c>
      <c r="N29" s="788">
        <v>59504.050143339104</v>
      </c>
      <c r="O29" s="788">
        <v>61060.214736638998</v>
      </c>
      <c r="P29" s="788">
        <v>64511.761113339002</v>
      </c>
      <c r="Q29" s="788">
        <v>65003.01674181901</v>
      </c>
      <c r="R29" s="788">
        <v>70565.740417638997</v>
      </c>
      <c r="S29" s="788">
        <v>82051.507199058993</v>
      </c>
      <c r="T29" s="789">
        <v>80761.042357589002</v>
      </c>
      <c r="U29" s="1050" t="s">
        <v>1193</v>
      </c>
      <c r="V29" s="1041"/>
      <c r="W29" s="1041"/>
      <c r="X29" s="1041"/>
      <c r="Y29" s="1041"/>
    </row>
    <row r="30" spans="2:28" s="512" customFormat="1" ht="24.95" customHeight="1" x14ac:dyDescent="0.2">
      <c r="B30" s="607" t="s">
        <v>788</v>
      </c>
      <c r="C30" s="882">
        <v>1850.0871108199999</v>
      </c>
      <c r="D30" s="882">
        <v>2780.27096188</v>
      </c>
      <c r="E30" s="882">
        <v>1189.2361297600003</v>
      </c>
      <c r="F30" s="882">
        <v>1150.16270364</v>
      </c>
      <c r="G30" s="882">
        <v>1042.8357124500001</v>
      </c>
      <c r="H30" s="925">
        <v>1801.94319879</v>
      </c>
      <c r="I30" s="787">
        <v>1505.20216699</v>
      </c>
      <c r="J30" s="785">
        <v>1325.2744685</v>
      </c>
      <c r="K30" s="785">
        <v>1694.1104759499999</v>
      </c>
      <c r="L30" s="785">
        <v>1221.4285916399999</v>
      </c>
      <c r="M30" s="785">
        <v>1751.99523587</v>
      </c>
      <c r="N30" s="785">
        <v>1099.8003147101092</v>
      </c>
      <c r="O30" s="785">
        <v>2029.1253376899999</v>
      </c>
      <c r="P30" s="785">
        <v>1940.2176324800002</v>
      </c>
      <c r="Q30" s="785">
        <v>2568.8404787200002</v>
      </c>
      <c r="R30" s="785">
        <v>1864.9568945999999</v>
      </c>
      <c r="S30" s="785">
        <v>2463.26520364</v>
      </c>
      <c r="T30" s="786">
        <v>1801.94319879</v>
      </c>
      <c r="U30" s="1005" t="s">
        <v>1460</v>
      </c>
      <c r="V30" s="1041"/>
      <c r="W30" s="1041"/>
      <c r="X30" s="1041"/>
      <c r="Y30" s="1041"/>
    </row>
    <row r="31" spans="2:28" s="512" customFormat="1" ht="24.95" customHeight="1" x14ac:dyDescent="0.2">
      <c r="B31" s="607" t="s">
        <v>174</v>
      </c>
      <c r="C31" s="882">
        <v>27647.683967320005</v>
      </c>
      <c r="D31" s="882">
        <v>16259.118009188998</v>
      </c>
      <c r="E31" s="882">
        <v>31498.607089079007</v>
      </c>
      <c r="F31" s="882">
        <v>27510.066793309001</v>
      </c>
      <c r="G31" s="882">
        <v>49074.177151269003</v>
      </c>
      <c r="H31" s="925">
        <v>78959.099158798999</v>
      </c>
      <c r="I31" s="787">
        <v>50454.643685827999</v>
      </c>
      <c r="J31" s="785">
        <v>51627.314270798997</v>
      </c>
      <c r="K31" s="785">
        <v>45932.511502838999</v>
      </c>
      <c r="L31" s="785">
        <v>59974.982006169004</v>
      </c>
      <c r="M31" s="785">
        <v>51475.035715249003</v>
      </c>
      <c r="N31" s="785">
        <v>58404.249828628992</v>
      </c>
      <c r="O31" s="785">
        <v>59031.089398949</v>
      </c>
      <c r="P31" s="785">
        <v>62571.543480859</v>
      </c>
      <c r="Q31" s="785">
        <v>62434.176263099012</v>
      </c>
      <c r="R31" s="785">
        <v>68700.783523039005</v>
      </c>
      <c r="S31" s="785">
        <v>79588.241995418997</v>
      </c>
      <c r="T31" s="786">
        <v>78959.099158798999</v>
      </c>
      <c r="U31" s="1005" t="s">
        <v>1461</v>
      </c>
      <c r="V31" s="1041"/>
      <c r="W31" s="1041"/>
      <c r="X31" s="1041"/>
      <c r="Y31" s="1041"/>
    </row>
    <row r="32" spans="2:28" s="512" customFormat="1" ht="24.95" customHeight="1" x14ac:dyDescent="0.2">
      <c r="B32" s="1048" t="s">
        <v>922</v>
      </c>
      <c r="C32" s="882">
        <v>25432.665679800004</v>
      </c>
      <c r="D32" s="882">
        <v>11010.907971399998</v>
      </c>
      <c r="E32" s="882">
        <v>12252.92783303</v>
      </c>
      <c r="F32" s="882">
        <v>17219.612188120002</v>
      </c>
      <c r="G32" s="882">
        <v>30164.140954489998</v>
      </c>
      <c r="H32" s="925">
        <v>45108.057909850002</v>
      </c>
      <c r="I32" s="787">
        <v>29743.18649593</v>
      </c>
      <c r="J32" s="785">
        <v>28858.755164219998</v>
      </c>
      <c r="K32" s="785">
        <v>28543.811512869997</v>
      </c>
      <c r="L32" s="785">
        <v>39806.514004210003</v>
      </c>
      <c r="M32" s="785">
        <v>25932.146789139999</v>
      </c>
      <c r="N32" s="785">
        <v>34793.950315479997</v>
      </c>
      <c r="O32" s="785">
        <v>35058.616873079998</v>
      </c>
      <c r="P32" s="785">
        <v>38696.834543160003</v>
      </c>
      <c r="Q32" s="785">
        <v>37936.350207980009</v>
      </c>
      <c r="R32" s="785">
        <v>42714.445704160004</v>
      </c>
      <c r="S32" s="785">
        <v>41041.060351799999</v>
      </c>
      <c r="T32" s="786">
        <v>45108.057909850002</v>
      </c>
      <c r="U32" s="995" t="s">
        <v>172</v>
      </c>
      <c r="V32" s="1041"/>
      <c r="W32" s="1041"/>
      <c r="X32" s="1041"/>
      <c r="Y32" s="1041"/>
    </row>
    <row r="33" spans="2:28" s="512" customFormat="1" ht="24.95" customHeight="1" x14ac:dyDescent="0.2">
      <c r="B33" s="1048" t="s">
        <v>883</v>
      </c>
      <c r="C33" s="882">
        <v>2215.0182875200003</v>
      </c>
      <c r="D33" s="882">
        <v>5248.2100377889992</v>
      </c>
      <c r="E33" s="882">
        <v>19245.679256049007</v>
      </c>
      <c r="F33" s="882">
        <v>10290.454605188999</v>
      </c>
      <c r="G33" s="882">
        <v>18910.036196779001</v>
      </c>
      <c r="H33" s="925">
        <v>33851.041248948997</v>
      </c>
      <c r="I33" s="787">
        <v>20711.457189897999</v>
      </c>
      <c r="J33" s="785">
        <v>22768.559106578999</v>
      </c>
      <c r="K33" s="785">
        <v>17388.699989969002</v>
      </c>
      <c r="L33" s="785">
        <v>20168.468001959001</v>
      </c>
      <c r="M33" s="785">
        <v>25542.888926109001</v>
      </c>
      <c r="N33" s="785">
        <v>23610.299513148995</v>
      </c>
      <c r="O33" s="785">
        <v>23972.472525869001</v>
      </c>
      <c r="P33" s="785">
        <v>23874.708937698997</v>
      </c>
      <c r="Q33" s="785">
        <v>24497.826055119</v>
      </c>
      <c r="R33" s="785">
        <v>25986.337818878997</v>
      </c>
      <c r="S33" s="785">
        <v>38547.181643618998</v>
      </c>
      <c r="T33" s="786">
        <v>33851.041248948997</v>
      </c>
      <c r="U33" s="995" t="s">
        <v>796</v>
      </c>
      <c r="V33" s="1041"/>
      <c r="W33" s="1041"/>
      <c r="X33" s="1041"/>
      <c r="Y33" s="1041"/>
    </row>
    <row r="34" spans="2:28" s="512" customFormat="1" ht="24.95" customHeight="1" x14ac:dyDescent="0.2">
      <c r="B34" s="605" t="s">
        <v>157</v>
      </c>
      <c r="C34" s="878">
        <v>4652.2547765360678</v>
      </c>
      <c r="D34" s="878">
        <v>-5335.0882875600009</v>
      </c>
      <c r="E34" s="878">
        <v>-4472.6283964845106</v>
      </c>
      <c r="F34" s="878">
        <v>-7443.0931573881062</v>
      </c>
      <c r="G34" s="878">
        <v>-1058.6506491126045</v>
      </c>
      <c r="H34" s="921">
        <v>-18572.139121227003</v>
      </c>
      <c r="I34" s="790">
        <v>-3693.4594590275174</v>
      </c>
      <c r="J34" s="788">
        <v>-5178.3130650678049</v>
      </c>
      <c r="K34" s="788">
        <v>-10318.163755334199</v>
      </c>
      <c r="L34" s="788">
        <v>-12758.943867893797</v>
      </c>
      <c r="M34" s="788">
        <v>-15914.107548079799</v>
      </c>
      <c r="N34" s="788">
        <v>-12267.181556195397</v>
      </c>
      <c r="O34" s="788">
        <v>-21080.171052743011</v>
      </c>
      <c r="P34" s="788">
        <v>-20460.037145207792</v>
      </c>
      <c r="Q34" s="788">
        <v>-22948.053965208597</v>
      </c>
      <c r="R34" s="788">
        <v>-19258.561020165005</v>
      </c>
      <c r="S34" s="788">
        <v>-22818.992489654393</v>
      </c>
      <c r="T34" s="789">
        <v>-18572.139121227003</v>
      </c>
      <c r="U34" s="1050" t="s">
        <v>1119</v>
      </c>
      <c r="V34" s="1041"/>
      <c r="W34" s="1041"/>
      <c r="X34" s="1041"/>
      <c r="Y34" s="1041"/>
    </row>
    <row r="35" spans="2:28" s="1036" customFormat="1" ht="24.95" customHeight="1" x14ac:dyDescent="0.2">
      <c r="B35" s="605"/>
      <c r="C35" s="878"/>
      <c r="D35" s="878"/>
      <c r="E35" s="878"/>
      <c r="F35" s="878"/>
      <c r="G35" s="878"/>
      <c r="H35" s="921"/>
      <c r="I35" s="790"/>
      <c r="J35" s="788"/>
      <c r="K35" s="788"/>
      <c r="L35" s="788"/>
      <c r="M35" s="788"/>
      <c r="N35" s="788"/>
      <c r="O35" s="788"/>
      <c r="P35" s="788"/>
      <c r="Q35" s="788"/>
      <c r="R35" s="788"/>
      <c r="S35" s="788"/>
      <c r="T35" s="789"/>
      <c r="U35" s="1050"/>
      <c r="V35" s="1041"/>
      <c r="W35" s="1041"/>
      <c r="X35" s="1041"/>
      <c r="Y35" s="1041"/>
    </row>
    <row r="36" spans="2:28" s="1036" customFormat="1" ht="24.95" customHeight="1" x14ac:dyDescent="0.2">
      <c r="B36" s="1045"/>
      <c r="C36" s="1654"/>
      <c r="D36" s="1654"/>
      <c r="E36" s="1654"/>
      <c r="F36" s="1654"/>
      <c r="G36" s="1654"/>
      <c r="H36" s="1650"/>
      <c r="I36" s="1535"/>
      <c r="J36" s="1533"/>
      <c r="K36" s="1533"/>
      <c r="L36" s="1533"/>
      <c r="M36" s="1533"/>
      <c r="N36" s="1533"/>
      <c r="O36" s="1533"/>
      <c r="P36" s="1533"/>
      <c r="Q36" s="1533"/>
      <c r="R36" s="1533"/>
      <c r="S36" s="1533"/>
      <c r="T36" s="1534"/>
      <c r="U36" s="1052"/>
      <c r="V36" s="1041"/>
      <c r="W36" s="1041"/>
      <c r="X36" s="1041"/>
      <c r="Y36" s="1041"/>
    </row>
    <row r="37" spans="2:28" s="1036" customFormat="1" ht="24.95" customHeight="1" x14ac:dyDescent="0.2">
      <c r="B37" s="605" t="s">
        <v>881</v>
      </c>
      <c r="C37" s="878">
        <v>98196.893147426861</v>
      </c>
      <c r="D37" s="878">
        <v>90232.649992353894</v>
      </c>
      <c r="E37" s="878">
        <v>143110.58239031961</v>
      </c>
      <c r="F37" s="878">
        <v>187264.25672155613</v>
      </c>
      <c r="G37" s="878">
        <v>237321.16010986408</v>
      </c>
      <c r="H37" s="921">
        <v>359476.59191486135</v>
      </c>
      <c r="I37" s="790">
        <v>244601.6338986239</v>
      </c>
      <c r="J37" s="788">
        <v>255420.52009519091</v>
      </c>
      <c r="K37" s="788">
        <v>247741.20739947702</v>
      </c>
      <c r="L37" s="788">
        <v>277729.94919566368</v>
      </c>
      <c r="M37" s="788">
        <v>268231.04835160775</v>
      </c>
      <c r="N37" s="788">
        <v>284614.2958614917</v>
      </c>
      <c r="O37" s="788">
        <v>303358.3891861001</v>
      </c>
      <c r="P37" s="788">
        <v>330169.63586161996</v>
      </c>
      <c r="Q37" s="788">
        <v>348275.72146871488</v>
      </c>
      <c r="R37" s="788">
        <v>379823.72806494602</v>
      </c>
      <c r="S37" s="788">
        <v>374127.16849311278</v>
      </c>
      <c r="T37" s="789">
        <v>359476.59191486135</v>
      </c>
      <c r="U37" s="1050" t="s">
        <v>385</v>
      </c>
      <c r="V37" s="1041"/>
      <c r="W37" s="1041"/>
      <c r="X37" s="1041"/>
      <c r="Y37" s="1041"/>
    </row>
    <row r="38" spans="2:28" s="1036" customFormat="1" ht="15" customHeight="1" x14ac:dyDescent="0.2">
      <c r="B38" s="1046"/>
      <c r="C38" s="886"/>
      <c r="D38" s="886"/>
      <c r="E38" s="886"/>
      <c r="F38" s="886"/>
      <c r="G38" s="886"/>
      <c r="H38" s="1651"/>
      <c r="I38" s="887"/>
      <c r="J38" s="888"/>
      <c r="K38" s="888"/>
      <c r="L38" s="888"/>
      <c r="M38" s="888"/>
      <c r="N38" s="888"/>
      <c r="O38" s="888"/>
      <c r="P38" s="888"/>
      <c r="Q38" s="888"/>
      <c r="R38" s="888"/>
      <c r="S38" s="888"/>
      <c r="T38" s="889"/>
      <c r="U38" s="1053"/>
      <c r="V38" s="1041"/>
      <c r="W38" s="1041"/>
      <c r="X38" s="1041"/>
      <c r="Y38" s="1041"/>
    </row>
    <row r="39" spans="2:28" s="984" customFormat="1" ht="24.95" customHeight="1" x14ac:dyDescent="0.2">
      <c r="B39" s="605"/>
      <c r="C39" s="882"/>
      <c r="D39" s="882"/>
      <c r="E39" s="882"/>
      <c r="F39" s="882"/>
      <c r="G39" s="882"/>
      <c r="H39" s="925"/>
      <c r="I39" s="787"/>
      <c r="J39" s="785"/>
      <c r="K39" s="785"/>
      <c r="L39" s="785"/>
      <c r="M39" s="785"/>
      <c r="N39" s="785"/>
      <c r="O39" s="785"/>
      <c r="P39" s="785"/>
      <c r="Q39" s="785"/>
      <c r="R39" s="785"/>
      <c r="S39" s="785"/>
      <c r="T39" s="786"/>
      <c r="U39" s="1051"/>
      <c r="V39" s="1041"/>
      <c r="W39" s="1041"/>
      <c r="X39" s="1041"/>
      <c r="Y39" s="1041"/>
      <c r="Z39" s="1009"/>
      <c r="AA39" s="1009"/>
      <c r="AB39" s="1009"/>
    </row>
    <row r="40" spans="2:28" s="1036" customFormat="1" ht="24.95" customHeight="1" x14ac:dyDescent="0.2">
      <c r="B40" s="850" t="s">
        <v>882</v>
      </c>
      <c r="C40" s="878"/>
      <c r="D40" s="878"/>
      <c r="E40" s="878"/>
      <c r="F40" s="878"/>
      <c r="G40" s="878"/>
      <c r="H40" s="921"/>
      <c r="I40" s="790"/>
      <c r="J40" s="788"/>
      <c r="K40" s="788"/>
      <c r="L40" s="788"/>
      <c r="M40" s="788"/>
      <c r="N40" s="788"/>
      <c r="O40" s="788"/>
      <c r="P40" s="788"/>
      <c r="Q40" s="788"/>
      <c r="R40" s="788"/>
      <c r="S40" s="788"/>
      <c r="T40" s="789"/>
      <c r="U40" s="1049" t="s">
        <v>386</v>
      </c>
      <c r="V40" s="1041"/>
      <c r="W40" s="1041"/>
      <c r="X40" s="1041"/>
      <c r="Y40" s="1041"/>
    </row>
    <row r="41" spans="2:28" s="984" customFormat="1" ht="15" customHeight="1" x14ac:dyDescent="0.2">
      <c r="B41" s="605"/>
      <c r="C41" s="882"/>
      <c r="D41" s="882"/>
      <c r="E41" s="882"/>
      <c r="F41" s="882"/>
      <c r="G41" s="882"/>
      <c r="H41" s="925"/>
      <c r="I41" s="787"/>
      <c r="J41" s="785"/>
      <c r="K41" s="785"/>
      <c r="L41" s="785"/>
      <c r="M41" s="785"/>
      <c r="N41" s="785"/>
      <c r="O41" s="785"/>
      <c r="P41" s="785"/>
      <c r="Q41" s="785"/>
      <c r="R41" s="785"/>
      <c r="S41" s="785"/>
      <c r="T41" s="786"/>
      <c r="U41" s="1051"/>
      <c r="V41" s="1041"/>
      <c r="W41" s="1041"/>
      <c r="X41" s="1041"/>
      <c r="Y41" s="1041"/>
      <c r="Z41" s="1009"/>
      <c r="AA41" s="1009"/>
      <c r="AB41" s="1009"/>
    </row>
    <row r="42" spans="2:28" s="1036" customFormat="1" ht="24.75" customHeight="1" x14ac:dyDescent="0.2">
      <c r="B42" s="605" t="s">
        <v>857</v>
      </c>
      <c r="C42" s="878">
        <v>13032.113855994017</v>
      </c>
      <c r="D42" s="878">
        <v>9082.2878001239933</v>
      </c>
      <c r="E42" s="878">
        <v>9980.9637039389982</v>
      </c>
      <c r="F42" s="878">
        <v>14293.237115263968</v>
      </c>
      <c r="G42" s="878">
        <v>15679.710263145005</v>
      </c>
      <c r="H42" s="921">
        <v>37853.541615418013</v>
      </c>
      <c r="I42" s="790">
        <v>16672.682427928004</v>
      </c>
      <c r="J42" s="788">
        <v>16024.327968387983</v>
      </c>
      <c r="K42" s="788">
        <v>16809.849743287981</v>
      </c>
      <c r="L42" s="788">
        <v>30052.525397857993</v>
      </c>
      <c r="M42" s="788">
        <v>19949.014202658007</v>
      </c>
      <c r="N42" s="788">
        <v>25173.384462308026</v>
      </c>
      <c r="O42" s="788">
        <v>28090.207245257996</v>
      </c>
      <c r="P42" s="788">
        <v>29631.740476097988</v>
      </c>
      <c r="Q42" s="788">
        <v>29354.454334248014</v>
      </c>
      <c r="R42" s="788">
        <v>32643.779115958012</v>
      </c>
      <c r="S42" s="788">
        <v>32875.389864858007</v>
      </c>
      <c r="T42" s="789">
        <v>37853.541615418013</v>
      </c>
      <c r="U42" s="1050" t="s">
        <v>789</v>
      </c>
      <c r="V42" s="1041"/>
      <c r="W42" s="1041"/>
      <c r="X42" s="1041"/>
      <c r="Y42" s="1041"/>
    </row>
    <row r="43" spans="2:28" s="1036" customFormat="1" ht="25.5" customHeight="1" x14ac:dyDescent="0.2">
      <c r="B43" s="607" t="s">
        <v>935</v>
      </c>
      <c r="C43" s="882">
        <v>0</v>
      </c>
      <c r="D43" s="882">
        <v>0</v>
      </c>
      <c r="E43" s="882">
        <v>5.4061728499999999</v>
      </c>
      <c r="F43" s="882">
        <v>6.2902302099999998</v>
      </c>
      <c r="G43" s="882">
        <v>4.7520599400000005</v>
      </c>
      <c r="H43" s="925">
        <v>7.1518331000000011</v>
      </c>
      <c r="I43" s="787">
        <v>9.384697280000001</v>
      </c>
      <c r="J43" s="785">
        <v>9.38439728</v>
      </c>
      <c r="K43" s="785">
        <v>12.738572279999998</v>
      </c>
      <c r="L43" s="785">
        <v>13.13176582</v>
      </c>
      <c r="M43" s="785">
        <v>13.430999999999999</v>
      </c>
      <c r="N43" s="785">
        <v>14.88046582</v>
      </c>
      <c r="O43" s="785">
        <v>5.30451871</v>
      </c>
      <c r="P43" s="785">
        <v>6.1739687099999996</v>
      </c>
      <c r="Q43" s="785">
        <v>6.722918710000001</v>
      </c>
      <c r="R43" s="785">
        <v>7.1525330999999994</v>
      </c>
      <c r="S43" s="785">
        <v>7.1521831000000002</v>
      </c>
      <c r="T43" s="786">
        <v>7.1518331000000011</v>
      </c>
      <c r="U43" s="1005" t="s">
        <v>1188</v>
      </c>
      <c r="V43" s="1041"/>
      <c r="W43" s="1041"/>
      <c r="X43" s="1041"/>
      <c r="Y43" s="1041"/>
    </row>
    <row r="44" spans="2:28" s="512" customFormat="1" ht="25.5" customHeight="1" x14ac:dyDescent="0.2">
      <c r="B44" s="607" t="s">
        <v>954</v>
      </c>
      <c r="C44" s="882">
        <v>0</v>
      </c>
      <c r="D44" s="882">
        <v>0</v>
      </c>
      <c r="E44" s="882">
        <v>937.59208093999985</v>
      </c>
      <c r="F44" s="882">
        <v>1755.03754482</v>
      </c>
      <c r="G44" s="882">
        <v>1012.8661667900001</v>
      </c>
      <c r="H44" s="925">
        <v>15263.208194140003</v>
      </c>
      <c r="I44" s="787">
        <v>1027.15052524</v>
      </c>
      <c r="J44" s="785">
        <v>1113.83919962</v>
      </c>
      <c r="K44" s="785">
        <v>945.35429961999989</v>
      </c>
      <c r="L44" s="785">
        <v>684.55654304999996</v>
      </c>
      <c r="M44" s="785">
        <v>549.82514641307989</v>
      </c>
      <c r="N44" s="785">
        <v>9284.114529819999</v>
      </c>
      <c r="O44" s="785">
        <v>11113.734067349998</v>
      </c>
      <c r="P44" s="785">
        <v>11579.81029535</v>
      </c>
      <c r="Q44" s="785">
        <v>11614.042657350001</v>
      </c>
      <c r="R44" s="785">
        <v>13739.51474864</v>
      </c>
      <c r="S44" s="785">
        <v>15261.994757139999</v>
      </c>
      <c r="T44" s="786">
        <v>15263.208194140003</v>
      </c>
      <c r="U44" s="1005" t="s">
        <v>1271</v>
      </c>
      <c r="V44" s="1041"/>
      <c r="W44" s="1041"/>
      <c r="X44" s="1041"/>
      <c r="Y44" s="1041"/>
    </row>
    <row r="45" spans="2:28" s="512" customFormat="1" ht="25.5" customHeight="1" x14ac:dyDescent="0.2">
      <c r="B45" s="607" t="s">
        <v>955</v>
      </c>
      <c r="C45" s="882">
        <v>12802.566440084018</v>
      </c>
      <c r="D45" s="882">
        <v>8831.8104983739941</v>
      </c>
      <c r="E45" s="882">
        <v>8816.7396920389983</v>
      </c>
      <c r="F45" s="882">
        <v>11931.936402503967</v>
      </c>
      <c r="G45" s="882">
        <v>14400.821917955005</v>
      </c>
      <c r="H45" s="925">
        <v>22164.011069928012</v>
      </c>
      <c r="I45" s="787">
        <v>14852.322071678003</v>
      </c>
      <c r="J45" s="785">
        <v>14630.234072757983</v>
      </c>
      <c r="K45" s="785">
        <v>15555.928452317981</v>
      </c>
      <c r="L45" s="785">
        <v>29114.250716197992</v>
      </c>
      <c r="M45" s="785">
        <v>19136.698972864924</v>
      </c>
      <c r="N45" s="785">
        <v>15628.756767598026</v>
      </c>
      <c r="O45" s="785">
        <v>16723.743840177998</v>
      </c>
      <c r="P45" s="785">
        <v>17399.383340197986</v>
      </c>
      <c r="Q45" s="785">
        <v>17388.993817168015</v>
      </c>
      <c r="R45" s="785">
        <v>18135.902037398013</v>
      </c>
      <c r="S45" s="785">
        <v>17274.330462868013</v>
      </c>
      <c r="T45" s="786">
        <v>22164.011069928012</v>
      </c>
      <c r="U45" s="1005" t="s">
        <v>1189</v>
      </c>
      <c r="V45" s="1041"/>
      <c r="W45" s="1041"/>
      <c r="X45" s="1041"/>
      <c r="Y45" s="1041"/>
    </row>
    <row r="46" spans="2:28" s="512" customFormat="1" ht="25.5" customHeight="1" x14ac:dyDescent="0.2">
      <c r="B46" s="607" t="s">
        <v>936</v>
      </c>
      <c r="C46" s="882">
        <v>229.54741590999998</v>
      </c>
      <c r="D46" s="882">
        <v>250.47730174999998</v>
      </c>
      <c r="E46" s="882">
        <v>221.22575810999999</v>
      </c>
      <c r="F46" s="882">
        <v>599.97293773000001</v>
      </c>
      <c r="G46" s="882">
        <v>261.27011845999999</v>
      </c>
      <c r="H46" s="925">
        <v>419.17051824999999</v>
      </c>
      <c r="I46" s="787">
        <v>783.82513372999983</v>
      </c>
      <c r="J46" s="785">
        <v>270.87029873000006</v>
      </c>
      <c r="K46" s="785">
        <v>295.82841907000005</v>
      </c>
      <c r="L46" s="785">
        <v>240.58637279000001</v>
      </c>
      <c r="M46" s="785">
        <v>249.05908338000003</v>
      </c>
      <c r="N46" s="785">
        <v>245.63269907</v>
      </c>
      <c r="O46" s="785">
        <v>247.42481902</v>
      </c>
      <c r="P46" s="785">
        <v>646.37287184000002</v>
      </c>
      <c r="Q46" s="785">
        <v>344.69494101999999</v>
      </c>
      <c r="R46" s="785">
        <v>761.20979682000007</v>
      </c>
      <c r="S46" s="785">
        <v>331.91246175000003</v>
      </c>
      <c r="T46" s="786">
        <v>419.17051824999999</v>
      </c>
      <c r="U46" s="1005" t="s">
        <v>1040</v>
      </c>
      <c r="V46" s="1041"/>
      <c r="W46" s="1041"/>
      <c r="X46" s="1041"/>
      <c r="Y46" s="1041"/>
    </row>
    <row r="47" spans="2:28" s="984" customFormat="1" ht="15" customHeight="1" x14ac:dyDescent="0.2">
      <c r="B47" s="607"/>
      <c r="C47" s="882"/>
      <c r="D47" s="882"/>
      <c r="E47" s="882"/>
      <c r="F47" s="882"/>
      <c r="G47" s="882"/>
      <c r="H47" s="925"/>
      <c r="I47" s="787"/>
      <c r="J47" s="785"/>
      <c r="K47" s="785"/>
      <c r="L47" s="785"/>
      <c r="M47" s="785"/>
      <c r="N47" s="785"/>
      <c r="O47" s="785"/>
      <c r="P47" s="785"/>
      <c r="Q47" s="785"/>
      <c r="R47" s="785"/>
      <c r="S47" s="785"/>
      <c r="T47" s="786"/>
      <c r="U47" s="1051"/>
      <c r="V47" s="1041"/>
      <c r="W47" s="1041"/>
      <c r="X47" s="1041"/>
      <c r="Y47" s="1041"/>
      <c r="Z47" s="1009"/>
      <c r="AA47" s="1009"/>
      <c r="AB47" s="1009"/>
    </row>
    <row r="48" spans="2:28" s="1036" customFormat="1" ht="24.95" customHeight="1" x14ac:dyDescent="0.2">
      <c r="B48" s="605" t="s">
        <v>956</v>
      </c>
      <c r="C48" s="878">
        <v>24021.233068686037</v>
      </c>
      <c r="D48" s="878">
        <v>9229.9673373859678</v>
      </c>
      <c r="E48" s="878">
        <v>6954.7526447119944</v>
      </c>
      <c r="F48" s="878">
        <v>7880.3099138826256</v>
      </c>
      <c r="G48" s="878">
        <v>11654.459353804983</v>
      </c>
      <c r="H48" s="921">
        <v>9547.9401824690194</v>
      </c>
      <c r="I48" s="790">
        <v>11787.150209118985</v>
      </c>
      <c r="J48" s="788">
        <v>11809.266463968957</v>
      </c>
      <c r="K48" s="788">
        <v>11770.099907139022</v>
      </c>
      <c r="L48" s="788">
        <v>10564.502854209069</v>
      </c>
      <c r="M48" s="788">
        <v>10475.062555709079</v>
      </c>
      <c r="N48" s="788">
        <v>10756.736984549065</v>
      </c>
      <c r="O48" s="788">
        <v>10643.369568949058</v>
      </c>
      <c r="P48" s="788">
        <v>10993.842377699033</v>
      </c>
      <c r="Q48" s="788">
        <v>10364.105024459033</v>
      </c>
      <c r="R48" s="788">
        <v>10172.167054189027</v>
      </c>
      <c r="S48" s="788">
        <v>9829.548504779048</v>
      </c>
      <c r="T48" s="789">
        <v>9547.9401824690194</v>
      </c>
      <c r="U48" s="1050" t="s">
        <v>827</v>
      </c>
      <c r="V48" s="1041"/>
      <c r="W48" s="1041"/>
      <c r="X48" s="1041"/>
      <c r="Y48" s="1041"/>
    </row>
    <row r="49" spans="2:28" s="984" customFormat="1" ht="15" customHeight="1" x14ac:dyDescent="0.2">
      <c r="B49" s="607"/>
      <c r="C49" s="882"/>
      <c r="D49" s="882"/>
      <c r="E49" s="882"/>
      <c r="F49" s="882"/>
      <c r="G49" s="882"/>
      <c r="H49" s="925"/>
      <c r="I49" s="787"/>
      <c r="J49" s="785"/>
      <c r="K49" s="785"/>
      <c r="L49" s="785"/>
      <c r="M49" s="785"/>
      <c r="N49" s="785"/>
      <c r="O49" s="785"/>
      <c r="P49" s="785"/>
      <c r="Q49" s="785"/>
      <c r="R49" s="785"/>
      <c r="S49" s="785"/>
      <c r="T49" s="786"/>
      <c r="U49" s="1051"/>
      <c r="V49" s="1041"/>
      <c r="W49" s="1041"/>
      <c r="X49" s="1041"/>
      <c r="Y49" s="1041"/>
      <c r="Z49" s="1009"/>
      <c r="AA49" s="1009"/>
      <c r="AB49" s="1009"/>
    </row>
    <row r="50" spans="2:28" s="1036" customFormat="1" ht="24.95" customHeight="1" x14ac:dyDescent="0.2">
      <c r="B50" s="605" t="s">
        <v>13</v>
      </c>
      <c r="C50" s="878">
        <v>25500.619824729998</v>
      </c>
      <c r="D50" s="878">
        <v>18401.047983326</v>
      </c>
      <c r="E50" s="878">
        <v>17524.114947795999</v>
      </c>
      <c r="F50" s="878">
        <v>15971.005707936003</v>
      </c>
      <c r="G50" s="878">
        <v>17921.524181310539</v>
      </c>
      <c r="H50" s="921">
        <v>17355.463953999286</v>
      </c>
      <c r="I50" s="790">
        <v>17909.405026978064</v>
      </c>
      <c r="J50" s="788">
        <v>17297.316095027629</v>
      </c>
      <c r="K50" s="788">
        <v>17638.508614966522</v>
      </c>
      <c r="L50" s="788">
        <v>17339.958058901448</v>
      </c>
      <c r="M50" s="788">
        <v>16900.377909378309</v>
      </c>
      <c r="N50" s="788">
        <v>16695.370903530282</v>
      </c>
      <c r="O50" s="788">
        <v>17686.038955645796</v>
      </c>
      <c r="P50" s="788">
        <v>17426.489102450148</v>
      </c>
      <c r="Q50" s="788">
        <v>17200.053287178413</v>
      </c>
      <c r="R50" s="788">
        <v>17332.803380528672</v>
      </c>
      <c r="S50" s="788">
        <v>17543.405283657521</v>
      </c>
      <c r="T50" s="789">
        <v>17355.463953999286</v>
      </c>
      <c r="U50" s="1050" t="s">
        <v>826</v>
      </c>
      <c r="V50" s="1041"/>
      <c r="W50" s="1041"/>
      <c r="X50" s="1041"/>
      <c r="Y50" s="1041"/>
    </row>
    <row r="51" spans="2:28" s="1036" customFormat="1" ht="24" customHeight="1" x14ac:dyDescent="0.2">
      <c r="B51" s="607" t="s">
        <v>935</v>
      </c>
      <c r="C51" s="882">
        <v>0</v>
      </c>
      <c r="D51" s="882">
        <v>0</v>
      </c>
      <c r="E51" s="882">
        <v>92.1</v>
      </c>
      <c r="F51" s="882">
        <v>92.1</v>
      </c>
      <c r="G51" s="882">
        <v>29.1</v>
      </c>
      <c r="H51" s="925">
        <v>29.1</v>
      </c>
      <c r="I51" s="787">
        <v>29.1</v>
      </c>
      <c r="J51" s="785">
        <v>29.1</v>
      </c>
      <c r="K51" s="785">
        <v>29.1</v>
      </c>
      <c r="L51" s="785">
        <v>29.1</v>
      </c>
      <c r="M51" s="785">
        <v>29.1</v>
      </c>
      <c r="N51" s="785">
        <v>29.1</v>
      </c>
      <c r="O51" s="785">
        <v>29.1</v>
      </c>
      <c r="P51" s="785">
        <v>29.1</v>
      </c>
      <c r="Q51" s="785">
        <v>29.1</v>
      </c>
      <c r="R51" s="785">
        <v>29.1</v>
      </c>
      <c r="S51" s="785">
        <v>29.1</v>
      </c>
      <c r="T51" s="786">
        <v>29.1</v>
      </c>
      <c r="U51" s="1005" t="s">
        <v>1188</v>
      </c>
      <c r="V51" s="1041"/>
      <c r="W51" s="1041"/>
      <c r="X51" s="1041"/>
      <c r="Y51" s="1041"/>
    </row>
    <row r="52" spans="2:28" s="1036" customFormat="1" ht="24" customHeight="1" x14ac:dyDescent="0.2">
      <c r="B52" s="607" t="s">
        <v>954</v>
      </c>
      <c r="C52" s="882">
        <v>0</v>
      </c>
      <c r="D52" s="882">
        <v>0</v>
      </c>
      <c r="E52" s="882">
        <v>6.5</v>
      </c>
      <c r="F52" s="882">
        <v>6.5</v>
      </c>
      <c r="G52" s="882">
        <v>6.5</v>
      </c>
      <c r="H52" s="925">
        <v>6.5</v>
      </c>
      <c r="I52" s="787">
        <v>6.5</v>
      </c>
      <c r="J52" s="785">
        <v>6.5</v>
      </c>
      <c r="K52" s="785">
        <v>6.5</v>
      </c>
      <c r="L52" s="785">
        <v>6.5</v>
      </c>
      <c r="M52" s="785">
        <v>6.5</v>
      </c>
      <c r="N52" s="785">
        <v>6.5</v>
      </c>
      <c r="O52" s="785">
        <v>6.5</v>
      </c>
      <c r="P52" s="785">
        <v>6.5</v>
      </c>
      <c r="Q52" s="785">
        <v>6.5</v>
      </c>
      <c r="R52" s="785">
        <v>6.5</v>
      </c>
      <c r="S52" s="785">
        <v>6.5</v>
      </c>
      <c r="T52" s="786">
        <v>6.5</v>
      </c>
      <c r="U52" s="1005" t="s">
        <v>1271</v>
      </c>
      <c r="V52" s="1041"/>
      <c r="W52" s="1041"/>
      <c r="X52" s="1041"/>
      <c r="Y52" s="1041"/>
    </row>
    <row r="53" spans="2:28" s="1036" customFormat="1" ht="24" customHeight="1" x14ac:dyDescent="0.2">
      <c r="B53" s="607" t="s">
        <v>955</v>
      </c>
      <c r="C53" s="882">
        <v>22430.009344159997</v>
      </c>
      <c r="D53" s="882">
        <v>15391.839980266001</v>
      </c>
      <c r="E53" s="882">
        <v>14055.442507206</v>
      </c>
      <c r="F53" s="882">
        <v>12646.390475936003</v>
      </c>
      <c r="G53" s="882">
        <v>14691.929106310539</v>
      </c>
      <c r="H53" s="925">
        <v>14461.617748999286</v>
      </c>
      <c r="I53" s="787">
        <v>14679.809951978064</v>
      </c>
      <c r="J53" s="785">
        <v>14154.321020027628</v>
      </c>
      <c r="K53" s="785">
        <v>14462.313539966523</v>
      </c>
      <c r="L53" s="785">
        <v>14178.762983901446</v>
      </c>
      <c r="M53" s="785">
        <v>13739.182834378309</v>
      </c>
      <c r="N53" s="785">
        <v>13548.421828530281</v>
      </c>
      <c r="O53" s="785">
        <v>14623.089880645797</v>
      </c>
      <c r="P53" s="785">
        <v>14417.940027450148</v>
      </c>
      <c r="Q53" s="785">
        <v>14181.207082178413</v>
      </c>
      <c r="R53" s="785">
        <v>14363.957175528672</v>
      </c>
      <c r="S53" s="785">
        <v>14574.559078657519</v>
      </c>
      <c r="T53" s="786">
        <v>14461.617748999286</v>
      </c>
      <c r="U53" s="1005" t="s">
        <v>1189</v>
      </c>
      <c r="V53" s="1041"/>
      <c r="W53" s="1041"/>
      <c r="X53" s="1041"/>
      <c r="Y53" s="1041"/>
    </row>
    <row r="54" spans="2:28" s="1036" customFormat="1" ht="24" customHeight="1" x14ac:dyDescent="0.2">
      <c r="B54" s="607" t="s">
        <v>936</v>
      </c>
      <c r="C54" s="882">
        <v>3070.6104805700002</v>
      </c>
      <c r="D54" s="882">
        <v>3009.20800306</v>
      </c>
      <c r="E54" s="882">
        <v>3370.07244059</v>
      </c>
      <c r="F54" s="882">
        <v>3226.0152320000002</v>
      </c>
      <c r="G54" s="882">
        <v>3193.9950750000003</v>
      </c>
      <c r="H54" s="925">
        <v>2858.2462049999999</v>
      </c>
      <c r="I54" s="787">
        <v>3193.9950750000003</v>
      </c>
      <c r="J54" s="785">
        <v>3107.3950750000004</v>
      </c>
      <c r="K54" s="785">
        <v>3140.5950750000002</v>
      </c>
      <c r="L54" s="785">
        <v>3125.5950750000002</v>
      </c>
      <c r="M54" s="785">
        <v>3125.5950750000002</v>
      </c>
      <c r="N54" s="785">
        <v>3111.3490750000001</v>
      </c>
      <c r="O54" s="785">
        <v>3027.3490750000001</v>
      </c>
      <c r="P54" s="785">
        <v>2972.949075</v>
      </c>
      <c r="Q54" s="785">
        <v>2983.2462049999999</v>
      </c>
      <c r="R54" s="785">
        <v>2933.2462049999999</v>
      </c>
      <c r="S54" s="785">
        <v>2933.2462049999999</v>
      </c>
      <c r="T54" s="786">
        <v>2858.2462049999999</v>
      </c>
      <c r="U54" s="1005" t="s">
        <v>1040</v>
      </c>
      <c r="V54" s="1041"/>
      <c r="W54" s="1041"/>
      <c r="X54" s="1041"/>
      <c r="Y54" s="1041"/>
    </row>
    <row r="55" spans="2:28" s="984" customFormat="1" ht="15" customHeight="1" x14ac:dyDescent="0.2">
      <c r="B55" s="607"/>
      <c r="C55" s="882"/>
      <c r="D55" s="882"/>
      <c r="E55" s="882"/>
      <c r="F55" s="882"/>
      <c r="G55" s="882"/>
      <c r="H55" s="925"/>
      <c r="I55" s="787"/>
      <c r="J55" s="785"/>
      <c r="K55" s="785"/>
      <c r="L55" s="785"/>
      <c r="M55" s="785"/>
      <c r="N55" s="785"/>
      <c r="O55" s="785"/>
      <c r="P55" s="785"/>
      <c r="Q55" s="785"/>
      <c r="R55" s="785"/>
      <c r="S55" s="785"/>
      <c r="T55" s="786"/>
      <c r="U55" s="1051"/>
      <c r="V55" s="1041"/>
      <c r="W55" s="1041"/>
      <c r="X55" s="1041"/>
      <c r="Y55" s="1041"/>
      <c r="Z55" s="1009"/>
      <c r="AA55" s="1009"/>
      <c r="AB55" s="1009"/>
    </row>
    <row r="56" spans="2:28" s="1036" customFormat="1" ht="24.95" customHeight="1" x14ac:dyDescent="0.2">
      <c r="B56" s="605" t="s">
        <v>712</v>
      </c>
      <c r="C56" s="878">
        <v>16216.051492179997</v>
      </c>
      <c r="D56" s="878">
        <v>17472.520057539998</v>
      </c>
      <c r="E56" s="878">
        <v>32913.224016610002</v>
      </c>
      <c r="F56" s="878">
        <v>48080.386228799995</v>
      </c>
      <c r="G56" s="878">
        <v>44826.3933021864</v>
      </c>
      <c r="H56" s="921">
        <v>81834.048405626614</v>
      </c>
      <c r="I56" s="790">
        <v>46369.16339501008</v>
      </c>
      <c r="J56" s="788">
        <v>55417.38412249738</v>
      </c>
      <c r="K56" s="788">
        <v>57627.008815500725</v>
      </c>
      <c r="L56" s="788">
        <v>60283.185193269775</v>
      </c>
      <c r="M56" s="788">
        <v>66620.011831405383</v>
      </c>
      <c r="N56" s="788">
        <v>67341.359693669845</v>
      </c>
      <c r="O56" s="788">
        <v>70563.451418972298</v>
      </c>
      <c r="P56" s="788">
        <v>72788.838461551684</v>
      </c>
      <c r="Q56" s="788">
        <v>73393.809600529945</v>
      </c>
      <c r="R56" s="788">
        <v>76459.991444303174</v>
      </c>
      <c r="S56" s="788">
        <v>85473.008601784109</v>
      </c>
      <c r="T56" s="789">
        <v>81834.048405626614</v>
      </c>
      <c r="U56" s="1050" t="s">
        <v>790</v>
      </c>
      <c r="V56" s="1041"/>
      <c r="W56" s="1041"/>
      <c r="X56" s="1041"/>
      <c r="Y56" s="1041"/>
    </row>
    <row r="57" spans="2:28" s="1042" customFormat="1" ht="26.25" customHeight="1" x14ac:dyDescent="0.2">
      <c r="B57" s="607" t="s">
        <v>935</v>
      </c>
      <c r="C57" s="882">
        <v>0</v>
      </c>
      <c r="D57" s="882">
        <v>0</v>
      </c>
      <c r="E57" s="882">
        <v>0.32024832000000003</v>
      </c>
      <c r="F57" s="882">
        <v>0.61758617999999998</v>
      </c>
      <c r="G57" s="882">
        <v>0.75089993999999993</v>
      </c>
      <c r="H57" s="925">
        <v>1.1479396899999998</v>
      </c>
      <c r="I57" s="787">
        <v>0.72575346000000007</v>
      </c>
      <c r="J57" s="785">
        <v>0.77957191000000003</v>
      </c>
      <c r="K57" s="785">
        <v>0.77380008</v>
      </c>
      <c r="L57" s="785">
        <v>0.89138949000000001</v>
      </c>
      <c r="M57" s="785">
        <v>0.92900000000000005</v>
      </c>
      <c r="N57" s="785">
        <v>0.95182213999999998</v>
      </c>
      <c r="O57" s="785">
        <v>0.9774678</v>
      </c>
      <c r="P57" s="785">
        <v>1.04488906</v>
      </c>
      <c r="Q57" s="785">
        <v>1.1124663100000001</v>
      </c>
      <c r="R57" s="785">
        <v>1.1436966100000001</v>
      </c>
      <c r="S57" s="785">
        <v>1.1457245500000002</v>
      </c>
      <c r="T57" s="786">
        <v>1.1479396899999998</v>
      </c>
      <c r="U57" s="1005" t="s">
        <v>1188</v>
      </c>
      <c r="V57" s="1041"/>
      <c r="W57" s="1041"/>
      <c r="X57" s="1041"/>
      <c r="Y57" s="1041"/>
    </row>
    <row r="58" spans="2:28" s="1036" customFormat="1" ht="26.25" customHeight="1" x14ac:dyDescent="0.2">
      <c r="B58" s="607" t="s">
        <v>954</v>
      </c>
      <c r="C58" s="882">
        <v>0</v>
      </c>
      <c r="D58" s="882">
        <v>14.228042369999999</v>
      </c>
      <c r="E58" s="882">
        <v>270.3762257912</v>
      </c>
      <c r="F58" s="882">
        <v>331.85531748</v>
      </c>
      <c r="G58" s="882">
        <v>428.73028820000002</v>
      </c>
      <c r="H58" s="925">
        <v>813.91581585999995</v>
      </c>
      <c r="I58" s="787">
        <v>236.08638664</v>
      </c>
      <c r="J58" s="785">
        <v>1024.47091467</v>
      </c>
      <c r="K58" s="785">
        <v>780.69594960999996</v>
      </c>
      <c r="L58" s="785">
        <v>904.23161717999994</v>
      </c>
      <c r="M58" s="785">
        <v>1349.0667031759699</v>
      </c>
      <c r="N58" s="785">
        <v>1278.32713537</v>
      </c>
      <c r="O58" s="785">
        <v>1433.7097298799999</v>
      </c>
      <c r="P58" s="785">
        <v>1153.7851410200001</v>
      </c>
      <c r="Q58" s="785">
        <v>1172.73181473</v>
      </c>
      <c r="R58" s="785">
        <v>1071.1871070499999</v>
      </c>
      <c r="S58" s="785">
        <v>904.6738353799999</v>
      </c>
      <c r="T58" s="786">
        <v>813.91581585999995</v>
      </c>
      <c r="U58" s="1005" t="s">
        <v>1271</v>
      </c>
      <c r="V58" s="1041"/>
      <c r="W58" s="1041"/>
      <c r="X58" s="1041"/>
      <c r="Y58" s="1041"/>
    </row>
    <row r="59" spans="2:28" s="1036" customFormat="1" ht="26.25" customHeight="1" x14ac:dyDescent="0.2">
      <c r="B59" s="607" t="s">
        <v>955</v>
      </c>
      <c r="C59" s="882">
        <v>16113.847146659997</v>
      </c>
      <c r="D59" s="882">
        <v>17249.788855709998</v>
      </c>
      <c r="E59" s="882">
        <v>32150.387044628802</v>
      </c>
      <c r="F59" s="882">
        <v>47007.614827899997</v>
      </c>
      <c r="G59" s="882">
        <v>42172.765480466398</v>
      </c>
      <c r="H59" s="925">
        <v>79114.819857486611</v>
      </c>
      <c r="I59" s="787">
        <v>44713.38217077528</v>
      </c>
      <c r="J59" s="785">
        <v>52812.101314727377</v>
      </c>
      <c r="K59" s="785">
        <v>54919.11488518073</v>
      </c>
      <c r="L59" s="785">
        <v>57610.930243239774</v>
      </c>
      <c r="M59" s="785">
        <v>63747.466152609413</v>
      </c>
      <c r="N59" s="785">
        <v>64303.023542409835</v>
      </c>
      <c r="O59" s="785">
        <v>66939.353755432297</v>
      </c>
      <c r="P59" s="785">
        <v>70137.918391321684</v>
      </c>
      <c r="Q59" s="785">
        <v>69486.233088989946</v>
      </c>
      <c r="R59" s="785">
        <v>73151.746684173166</v>
      </c>
      <c r="S59" s="785">
        <v>81391.854707074119</v>
      </c>
      <c r="T59" s="786">
        <v>79114.819857486611</v>
      </c>
      <c r="U59" s="1005" t="s">
        <v>1189</v>
      </c>
      <c r="V59" s="1041"/>
      <c r="W59" s="1041"/>
      <c r="X59" s="1041"/>
      <c r="Y59" s="1041"/>
    </row>
    <row r="60" spans="2:28" s="1036" customFormat="1" ht="26.25" customHeight="1" x14ac:dyDescent="0.2">
      <c r="B60" s="607" t="s">
        <v>936</v>
      </c>
      <c r="C60" s="882">
        <v>102.20434552</v>
      </c>
      <c r="D60" s="882">
        <v>208.50315946000001</v>
      </c>
      <c r="E60" s="882">
        <v>492.14049786999999</v>
      </c>
      <c r="F60" s="882">
        <v>740.29849723999996</v>
      </c>
      <c r="G60" s="882">
        <v>2224.1466335799996</v>
      </c>
      <c r="H60" s="925">
        <v>1904.1647925900002</v>
      </c>
      <c r="I60" s="787">
        <v>1418.9690841348001</v>
      </c>
      <c r="J60" s="785">
        <v>1580.0323211899999</v>
      </c>
      <c r="K60" s="785">
        <v>1926.4241806299999</v>
      </c>
      <c r="L60" s="785">
        <v>1767.1319433600004</v>
      </c>
      <c r="M60" s="785">
        <v>1522.5499756200002</v>
      </c>
      <c r="N60" s="785">
        <v>1759.0571937500001</v>
      </c>
      <c r="O60" s="785">
        <v>2189.4104658599999</v>
      </c>
      <c r="P60" s="785">
        <v>1496.09004015</v>
      </c>
      <c r="Q60" s="785">
        <v>2733.7322305000002</v>
      </c>
      <c r="R60" s="785">
        <v>2235.9139564699999</v>
      </c>
      <c r="S60" s="785">
        <v>3175.3343347800001</v>
      </c>
      <c r="T60" s="786">
        <v>1904.1647925900002</v>
      </c>
      <c r="U60" s="1005" t="s">
        <v>1040</v>
      </c>
      <c r="V60" s="1041"/>
      <c r="W60" s="1041"/>
      <c r="X60" s="1041"/>
      <c r="Y60" s="1041"/>
    </row>
    <row r="61" spans="2:28" s="984" customFormat="1" ht="9.9499999999999993" customHeight="1" x14ac:dyDescent="0.2">
      <c r="B61" s="605"/>
      <c r="C61" s="882"/>
      <c r="D61" s="882"/>
      <c r="E61" s="882"/>
      <c r="F61" s="882"/>
      <c r="G61" s="882"/>
      <c r="H61" s="925"/>
      <c r="I61" s="787"/>
      <c r="J61" s="785"/>
      <c r="K61" s="785"/>
      <c r="L61" s="785"/>
      <c r="M61" s="785"/>
      <c r="N61" s="785"/>
      <c r="O61" s="785"/>
      <c r="P61" s="785"/>
      <c r="Q61" s="785"/>
      <c r="R61" s="785"/>
      <c r="S61" s="785"/>
      <c r="T61" s="786"/>
      <c r="U61" s="1051"/>
      <c r="V61" s="1041"/>
      <c r="W61" s="1041"/>
      <c r="X61" s="1041"/>
      <c r="Y61" s="1041"/>
      <c r="Z61" s="1009"/>
      <c r="AA61" s="1009"/>
      <c r="AB61" s="1009"/>
    </row>
    <row r="62" spans="2:28" s="1036" customFormat="1" ht="30.75" x14ac:dyDescent="0.2">
      <c r="B62" s="605" t="s">
        <v>1434</v>
      </c>
      <c r="C62" s="878">
        <v>0</v>
      </c>
      <c r="D62" s="878">
        <v>0</v>
      </c>
      <c r="E62" s="878">
        <v>0</v>
      </c>
      <c r="F62" s="878">
        <v>0</v>
      </c>
      <c r="G62" s="878">
        <v>0</v>
      </c>
      <c r="H62" s="921">
        <v>0</v>
      </c>
      <c r="I62" s="790">
        <v>0</v>
      </c>
      <c r="J62" s="788">
        <v>0</v>
      </c>
      <c r="K62" s="788">
        <v>0</v>
      </c>
      <c r="L62" s="788">
        <v>0</v>
      </c>
      <c r="M62" s="788">
        <v>0</v>
      </c>
      <c r="N62" s="788">
        <v>0</v>
      </c>
      <c r="O62" s="788">
        <v>0</v>
      </c>
      <c r="P62" s="788">
        <v>0</v>
      </c>
      <c r="Q62" s="788">
        <v>0</v>
      </c>
      <c r="R62" s="788">
        <v>0</v>
      </c>
      <c r="S62" s="788">
        <v>0</v>
      </c>
      <c r="T62" s="789">
        <v>0</v>
      </c>
      <c r="U62" s="1050" t="s">
        <v>1120</v>
      </c>
      <c r="V62" s="1041"/>
      <c r="W62" s="1041"/>
      <c r="X62" s="1041"/>
      <c r="Y62" s="1041"/>
    </row>
    <row r="63" spans="2:28" s="984" customFormat="1" ht="9.9499999999999993" customHeight="1" x14ac:dyDescent="0.2">
      <c r="B63" s="605"/>
      <c r="C63" s="882"/>
      <c r="D63" s="882"/>
      <c r="E63" s="882"/>
      <c r="F63" s="882"/>
      <c r="G63" s="882"/>
      <c r="H63" s="925"/>
      <c r="I63" s="787"/>
      <c r="J63" s="785"/>
      <c r="K63" s="785"/>
      <c r="L63" s="785"/>
      <c r="M63" s="785"/>
      <c r="N63" s="785"/>
      <c r="O63" s="785"/>
      <c r="P63" s="785"/>
      <c r="Q63" s="785"/>
      <c r="R63" s="785"/>
      <c r="S63" s="785"/>
      <c r="T63" s="786"/>
      <c r="U63" s="1051"/>
      <c r="V63" s="1041"/>
      <c r="W63" s="1041"/>
      <c r="X63" s="1041"/>
      <c r="Y63" s="1041"/>
      <c r="Z63" s="1009"/>
      <c r="AA63" s="1009"/>
      <c r="AB63" s="1009"/>
    </row>
    <row r="64" spans="2:28" s="1036" customFormat="1" ht="30.75" x14ac:dyDescent="0.2">
      <c r="B64" s="605" t="s">
        <v>849</v>
      </c>
      <c r="C64" s="878">
        <v>1467.8833323999997</v>
      </c>
      <c r="D64" s="878">
        <v>11204.012848819999</v>
      </c>
      <c r="E64" s="878">
        <v>12172.45271851</v>
      </c>
      <c r="F64" s="878">
        <v>14678.16810612</v>
      </c>
      <c r="G64" s="878">
        <v>22473.708646974403</v>
      </c>
      <c r="H64" s="921">
        <v>29409.219794289209</v>
      </c>
      <c r="I64" s="790">
        <v>19770.662782123796</v>
      </c>
      <c r="J64" s="788">
        <v>22584.842844266299</v>
      </c>
      <c r="K64" s="788">
        <v>18939.581926579998</v>
      </c>
      <c r="L64" s="788">
        <v>20702.563880347399</v>
      </c>
      <c r="M64" s="788">
        <v>18654.864753339203</v>
      </c>
      <c r="N64" s="788">
        <v>19819.18222975</v>
      </c>
      <c r="O64" s="788">
        <v>21029.443524179002</v>
      </c>
      <c r="P64" s="788">
        <v>22682.513356066298</v>
      </c>
      <c r="Q64" s="788">
        <v>25376.818372620099</v>
      </c>
      <c r="R64" s="788">
        <v>33913.5139854144</v>
      </c>
      <c r="S64" s="788">
        <v>30530.090050951396</v>
      </c>
      <c r="T64" s="789">
        <v>29409.219794289209</v>
      </c>
      <c r="U64" s="1050" t="s">
        <v>313</v>
      </c>
      <c r="V64" s="1041"/>
      <c r="W64" s="1041"/>
      <c r="X64" s="1041"/>
      <c r="Y64" s="1041"/>
    </row>
    <row r="65" spans="2:28" s="984" customFormat="1" ht="9.9499999999999993" customHeight="1" x14ac:dyDescent="0.2">
      <c r="B65" s="605"/>
      <c r="C65" s="882"/>
      <c r="D65" s="882"/>
      <c r="E65" s="882"/>
      <c r="F65" s="882"/>
      <c r="G65" s="882"/>
      <c r="H65" s="925"/>
      <c r="I65" s="787"/>
      <c r="J65" s="785"/>
      <c r="K65" s="785"/>
      <c r="L65" s="785"/>
      <c r="M65" s="785"/>
      <c r="N65" s="785"/>
      <c r="O65" s="785"/>
      <c r="P65" s="785"/>
      <c r="Q65" s="785"/>
      <c r="R65" s="785"/>
      <c r="S65" s="785"/>
      <c r="T65" s="786"/>
      <c r="U65" s="1051"/>
      <c r="V65" s="1041"/>
      <c r="W65" s="1041"/>
      <c r="X65" s="1041"/>
      <c r="Y65" s="1041"/>
      <c r="Z65" s="1009"/>
      <c r="AA65" s="1009"/>
      <c r="AB65" s="1009"/>
    </row>
    <row r="66" spans="2:28" s="1036" customFormat="1" ht="30.75" x14ac:dyDescent="0.2">
      <c r="B66" s="605" t="s">
        <v>713</v>
      </c>
      <c r="C66" s="878">
        <v>1550.8008236178155</v>
      </c>
      <c r="D66" s="878">
        <v>2052.9171046770002</v>
      </c>
      <c r="E66" s="878">
        <v>1844.361845354</v>
      </c>
      <c r="F66" s="878">
        <v>2313.5470582070002</v>
      </c>
      <c r="G66" s="878">
        <v>22600.242773074606</v>
      </c>
      <c r="H66" s="921">
        <v>73028.523778365794</v>
      </c>
      <c r="I66" s="790">
        <v>28809.572316666603</v>
      </c>
      <c r="J66" s="788">
        <v>32175.491581607705</v>
      </c>
      <c r="K66" s="788">
        <v>32283.78315815</v>
      </c>
      <c r="L66" s="788">
        <v>33752.240672003594</v>
      </c>
      <c r="M66" s="788">
        <v>37189.949049627801</v>
      </c>
      <c r="N66" s="788">
        <v>47560.745978704006</v>
      </c>
      <c r="O66" s="788">
        <v>51116.582904092997</v>
      </c>
      <c r="P66" s="788">
        <v>54750.608651063703</v>
      </c>
      <c r="Q66" s="788">
        <v>65269.273474957852</v>
      </c>
      <c r="R66" s="788">
        <v>78967.291091391569</v>
      </c>
      <c r="S66" s="788">
        <v>74074.872671483565</v>
      </c>
      <c r="T66" s="789">
        <v>73028.523778365794</v>
      </c>
      <c r="U66" s="1050" t="s">
        <v>314</v>
      </c>
      <c r="V66" s="1041"/>
      <c r="W66" s="1041"/>
      <c r="X66" s="1041"/>
      <c r="Y66" s="1041"/>
    </row>
    <row r="67" spans="2:28" s="984" customFormat="1" ht="9.9499999999999993" customHeight="1" x14ac:dyDescent="0.2">
      <c r="B67" s="605"/>
      <c r="C67" s="882"/>
      <c r="D67" s="882"/>
      <c r="E67" s="882"/>
      <c r="F67" s="882"/>
      <c r="G67" s="882"/>
      <c r="H67" s="925"/>
      <c r="I67" s="787"/>
      <c r="J67" s="785"/>
      <c r="K67" s="785"/>
      <c r="L67" s="785"/>
      <c r="M67" s="785"/>
      <c r="N67" s="785"/>
      <c r="O67" s="785"/>
      <c r="P67" s="785"/>
      <c r="Q67" s="785"/>
      <c r="R67" s="785"/>
      <c r="S67" s="785"/>
      <c r="T67" s="786"/>
      <c r="U67" s="1051"/>
      <c r="V67" s="1041"/>
      <c r="W67" s="1041"/>
      <c r="X67" s="1041"/>
      <c r="Y67" s="1041"/>
      <c r="Z67" s="1009"/>
      <c r="AA67" s="1009"/>
      <c r="AB67" s="1009"/>
    </row>
    <row r="68" spans="2:28" s="1036" customFormat="1" ht="30.75" x14ac:dyDescent="0.2">
      <c r="B68" s="605" t="s">
        <v>884</v>
      </c>
      <c r="C68" s="878">
        <v>1832.3130075200002</v>
      </c>
      <c r="D68" s="878">
        <v>1437.58953896</v>
      </c>
      <c r="E68" s="878">
        <v>2265.6449572499996</v>
      </c>
      <c r="F68" s="878">
        <v>2096.64056812339</v>
      </c>
      <c r="G68" s="878">
        <v>3806.69642182907</v>
      </c>
      <c r="H68" s="921">
        <v>4618.070570623091</v>
      </c>
      <c r="I68" s="790">
        <v>3004.1320887492011</v>
      </c>
      <c r="J68" s="788">
        <v>3265.6329172840046</v>
      </c>
      <c r="K68" s="788">
        <v>3320.0314056817656</v>
      </c>
      <c r="L68" s="788">
        <v>3509.864081807767</v>
      </c>
      <c r="M68" s="788">
        <v>3424.1829486752913</v>
      </c>
      <c r="N68" s="788">
        <v>3633.7309157588411</v>
      </c>
      <c r="O68" s="788">
        <v>3188.130220350909</v>
      </c>
      <c r="P68" s="788">
        <v>4862.9042174871811</v>
      </c>
      <c r="Q68" s="788">
        <v>6398.2997235806606</v>
      </c>
      <c r="R68" s="788">
        <v>5482.0955626871601</v>
      </c>
      <c r="S68" s="788">
        <v>7624.0107459598466</v>
      </c>
      <c r="T68" s="789">
        <v>4618.070570623091</v>
      </c>
      <c r="U68" s="1050" t="s">
        <v>5</v>
      </c>
      <c r="V68" s="1041"/>
      <c r="W68" s="1041"/>
      <c r="X68" s="1041"/>
      <c r="Y68" s="1041"/>
    </row>
    <row r="69" spans="2:28" s="984" customFormat="1" ht="9.9499999999999993" customHeight="1" x14ac:dyDescent="0.2">
      <c r="B69" s="605"/>
      <c r="C69" s="882"/>
      <c r="D69" s="882"/>
      <c r="E69" s="882"/>
      <c r="F69" s="882"/>
      <c r="G69" s="882"/>
      <c r="H69" s="925"/>
      <c r="I69" s="787"/>
      <c r="J69" s="785"/>
      <c r="K69" s="785"/>
      <c r="L69" s="785"/>
      <c r="M69" s="785"/>
      <c r="N69" s="785"/>
      <c r="O69" s="785"/>
      <c r="P69" s="785"/>
      <c r="Q69" s="785"/>
      <c r="R69" s="785"/>
      <c r="S69" s="785"/>
      <c r="T69" s="786"/>
      <c r="U69" s="1051"/>
      <c r="V69" s="1041"/>
      <c r="W69" s="1041"/>
      <c r="X69" s="1041"/>
      <c r="Y69" s="1041"/>
      <c r="Z69" s="1009"/>
      <c r="AA69" s="1009"/>
      <c r="AB69" s="1009"/>
    </row>
    <row r="70" spans="2:28" s="1036" customFormat="1" ht="30.75" x14ac:dyDescent="0.2">
      <c r="B70" s="605" t="s">
        <v>1435</v>
      </c>
      <c r="C70" s="878">
        <v>72.05321099999999</v>
      </c>
      <c r="D70" s="878">
        <v>514.08430193000004</v>
      </c>
      <c r="E70" s="878">
        <v>31880.969203830005</v>
      </c>
      <c r="F70" s="878">
        <v>34346.441967220002</v>
      </c>
      <c r="G70" s="878">
        <v>48330.211359699999</v>
      </c>
      <c r="H70" s="921">
        <v>26833.56275542</v>
      </c>
      <c r="I70" s="790">
        <v>48188.916720639609</v>
      </c>
      <c r="J70" s="788">
        <v>42343.344302850004</v>
      </c>
      <c r="K70" s="788">
        <v>33265.025053999998</v>
      </c>
      <c r="L70" s="788">
        <v>39682.790081360006</v>
      </c>
      <c r="M70" s="788">
        <v>31252.037129169996</v>
      </c>
      <c r="N70" s="788">
        <v>28481.787020790005</v>
      </c>
      <c r="O70" s="788">
        <v>34159.011093289999</v>
      </c>
      <c r="P70" s="788">
        <v>46531.659032280004</v>
      </c>
      <c r="Q70" s="788">
        <v>46889.991628659998</v>
      </c>
      <c r="R70" s="788">
        <v>46229.397816200006</v>
      </c>
      <c r="S70" s="788">
        <v>34825.426366660002</v>
      </c>
      <c r="T70" s="789">
        <v>26833.56275542</v>
      </c>
      <c r="U70" s="1050" t="s">
        <v>1121</v>
      </c>
      <c r="V70" s="1041"/>
      <c r="W70" s="1041"/>
      <c r="X70" s="1041"/>
      <c r="Y70" s="1041"/>
    </row>
    <row r="71" spans="2:28" s="984" customFormat="1" ht="9.9499999999999993" customHeight="1" x14ac:dyDescent="0.2">
      <c r="B71" s="605"/>
      <c r="C71" s="882"/>
      <c r="D71" s="882"/>
      <c r="E71" s="882"/>
      <c r="F71" s="882"/>
      <c r="G71" s="882"/>
      <c r="H71" s="925"/>
      <c r="I71" s="787"/>
      <c r="J71" s="785"/>
      <c r="K71" s="785"/>
      <c r="L71" s="785"/>
      <c r="M71" s="785"/>
      <c r="N71" s="785"/>
      <c r="O71" s="785"/>
      <c r="P71" s="785"/>
      <c r="Q71" s="785"/>
      <c r="R71" s="785"/>
      <c r="S71" s="785"/>
      <c r="T71" s="786"/>
      <c r="U71" s="1051"/>
      <c r="V71" s="1041"/>
      <c r="W71" s="1041"/>
      <c r="X71" s="1041"/>
      <c r="Y71" s="1041"/>
      <c r="Z71" s="1009"/>
      <c r="AA71" s="1009"/>
      <c r="AB71" s="1009"/>
    </row>
    <row r="72" spans="2:28" s="1036" customFormat="1" ht="30.75" x14ac:dyDescent="0.2">
      <c r="B72" s="605" t="s">
        <v>715</v>
      </c>
      <c r="C72" s="878">
        <v>12613.311121104998</v>
      </c>
      <c r="D72" s="878">
        <v>17303.527409402002</v>
      </c>
      <c r="E72" s="878">
        <v>19978.130026924999</v>
      </c>
      <c r="F72" s="878">
        <v>24789.347374205845</v>
      </c>
      <c r="G72" s="878">
        <v>29636.915266864413</v>
      </c>
      <c r="H72" s="921">
        <v>48661.97538208394</v>
      </c>
      <c r="I72" s="790">
        <v>30776.92533604613</v>
      </c>
      <c r="J72" s="788">
        <v>32491.558989335004</v>
      </c>
      <c r="K72" s="788">
        <v>33701.980242134567</v>
      </c>
      <c r="L72" s="788">
        <v>37479.303411041961</v>
      </c>
      <c r="M72" s="788">
        <v>39545.748330572053</v>
      </c>
      <c r="N72" s="788">
        <v>40104.008674774006</v>
      </c>
      <c r="O72" s="788">
        <v>41197.706588933128</v>
      </c>
      <c r="P72" s="788">
        <v>43629.774005368978</v>
      </c>
      <c r="Q72" s="788">
        <v>45443.491504470956</v>
      </c>
      <c r="R72" s="788">
        <v>47863.612642652988</v>
      </c>
      <c r="S72" s="788">
        <v>50173.202729863995</v>
      </c>
      <c r="T72" s="789">
        <v>48661.97538208394</v>
      </c>
      <c r="U72" s="1050" t="s">
        <v>856</v>
      </c>
      <c r="V72" s="1041"/>
      <c r="W72" s="1041"/>
      <c r="X72" s="1041"/>
      <c r="Y72" s="1041"/>
    </row>
    <row r="73" spans="2:28" s="984" customFormat="1" ht="9" customHeight="1" x14ac:dyDescent="0.2">
      <c r="B73" s="605"/>
      <c r="C73" s="882"/>
      <c r="D73" s="882"/>
      <c r="E73" s="882"/>
      <c r="F73" s="882"/>
      <c r="G73" s="882"/>
      <c r="H73" s="925"/>
      <c r="I73" s="787"/>
      <c r="J73" s="785"/>
      <c r="K73" s="785"/>
      <c r="L73" s="785"/>
      <c r="M73" s="785"/>
      <c r="N73" s="785"/>
      <c r="O73" s="785"/>
      <c r="P73" s="785"/>
      <c r="Q73" s="785"/>
      <c r="R73" s="785"/>
      <c r="S73" s="785"/>
      <c r="T73" s="786"/>
      <c r="U73" s="1051"/>
      <c r="V73" s="1041"/>
      <c r="W73" s="1041"/>
      <c r="X73" s="1041"/>
      <c r="Y73" s="1041"/>
      <c r="Z73" s="1009"/>
      <c r="AA73" s="1009"/>
      <c r="AB73" s="1009"/>
    </row>
    <row r="74" spans="2:28" s="1036" customFormat="1" ht="30.75" x14ac:dyDescent="0.2">
      <c r="B74" s="605" t="s">
        <v>885</v>
      </c>
      <c r="C74" s="878">
        <v>1890.5136517000035</v>
      </c>
      <c r="D74" s="878">
        <v>3534.6960881390014</v>
      </c>
      <c r="E74" s="878">
        <v>7595.9689055889958</v>
      </c>
      <c r="F74" s="878">
        <v>22815.172806911112</v>
      </c>
      <c r="G74" s="878">
        <v>20391.296759111523</v>
      </c>
      <c r="H74" s="921">
        <v>30334.24625632909</v>
      </c>
      <c r="I74" s="790">
        <v>21313.022287967193</v>
      </c>
      <c r="J74" s="788">
        <v>22011.353805782335</v>
      </c>
      <c r="K74" s="788">
        <v>22385.337464603388</v>
      </c>
      <c r="L74" s="788">
        <v>24363.014384968981</v>
      </c>
      <c r="M74" s="788">
        <v>24219.799981839114</v>
      </c>
      <c r="N74" s="788">
        <v>25047.989635356851</v>
      </c>
      <c r="O74" s="788">
        <v>25684.444018688955</v>
      </c>
      <c r="P74" s="788">
        <v>26871.265353629082</v>
      </c>
      <c r="Q74" s="788">
        <v>28585.425201498925</v>
      </c>
      <c r="R74" s="788">
        <v>30759.074792899049</v>
      </c>
      <c r="S74" s="788">
        <v>31178.214180419007</v>
      </c>
      <c r="T74" s="789">
        <v>30334.24625632909</v>
      </c>
      <c r="U74" s="1050" t="s">
        <v>6</v>
      </c>
      <c r="V74" s="1041"/>
      <c r="W74" s="1041"/>
      <c r="X74" s="1041"/>
      <c r="Y74" s="1041"/>
    </row>
    <row r="75" spans="2:28" s="502" customFormat="1" ht="31.5" thickBot="1" x14ac:dyDescent="0.75">
      <c r="B75" s="1047"/>
      <c r="C75" s="504"/>
      <c r="D75" s="504"/>
      <c r="E75" s="508"/>
      <c r="F75" s="508"/>
      <c r="G75" s="508"/>
      <c r="H75" s="1652"/>
      <c r="I75" s="505"/>
      <c r="J75" s="506"/>
      <c r="K75" s="506"/>
      <c r="L75" s="506"/>
      <c r="M75" s="506"/>
      <c r="N75" s="506"/>
      <c r="O75" s="506"/>
      <c r="P75" s="506"/>
      <c r="Q75" s="506"/>
      <c r="R75" s="506"/>
      <c r="S75" s="506"/>
      <c r="T75" s="507"/>
      <c r="U75" s="509"/>
      <c r="V75" s="503"/>
      <c r="X75" s="503"/>
      <c r="Y75" s="503"/>
    </row>
    <row r="76" spans="2:28" ht="14.25" customHeight="1" thickTop="1" x14ac:dyDescent="0.65">
      <c r="C76" s="266"/>
      <c r="D76" s="266"/>
      <c r="E76" s="266"/>
      <c r="F76" s="266"/>
      <c r="G76" s="266"/>
      <c r="H76" s="266"/>
      <c r="I76" s="266"/>
      <c r="J76" s="266"/>
      <c r="K76" s="266"/>
      <c r="L76" s="266"/>
      <c r="M76" s="266"/>
      <c r="N76" s="266"/>
      <c r="O76" s="266"/>
      <c r="P76" s="266"/>
      <c r="Q76" s="266"/>
      <c r="R76" s="266"/>
      <c r="S76" s="266"/>
      <c r="T76" s="266"/>
      <c r="V76" s="270"/>
      <c r="Y76" s="270"/>
    </row>
    <row r="77" spans="2:28" s="334" customFormat="1" ht="22.5" x14ac:dyDescent="0.5">
      <c r="B77" s="334" t="s">
        <v>1753</v>
      </c>
      <c r="U77" s="480" t="s">
        <v>1755</v>
      </c>
    </row>
    <row r="78" spans="2:28" s="129" customFormat="1" x14ac:dyDescent="0.5">
      <c r="B78" s="63"/>
      <c r="U78" s="259"/>
    </row>
    <row r="79" spans="2:28" s="129" customFormat="1" x14ac:dyDescent="0.5">
      <c r="B79" s="63"/>
      <c r="U79" s="259"/>
    </row>
    <row r="80" spans="2:28" s="129" customFormat="1" ht="18.75" x14ac:dyDescent="0.45">
      <c r="B80" s="143"/>
    </row>
    <row r="81" spans="1:21" s="264" customFormat="1" ht="21.75" customHeight="1" x14ac:dyDescent="0.65">
      <c r="C81" s="267"/>
      <c r="D81" s="267"/>
      <c r="E81" s="267"/>
      <c r="F81" s="267"/>
      <c r="G81" s="267"/>
      <c r="H81" s="267"/>
      <c r="I81" s="1600"/>
      <c r="J81" s="1600"/>
      <c r="K81" s="1600"/>
      <c r="L81" s="1600"/>
      <c r="M81" s="1600"/>
      <c r="N81" s="1600"/>
      <c r="O81" s="1600"/>
      <c r="P81" s="1600"/>
      <c r="Q81" s="1600"/>
      <c r="R81" s="1600"/>
      <c r="S81" s="1600"/>
      <c r="T81" s="1600"/>
    </row>
    <row r="82" spans="1:21" ht="21.75" customHeight="1" x14ac:dyDescent="0.65">
      <c r="I82" s="1600"/>
      <c r="J82" s="1600"/>
      <c r="K82" s="1600"/>
      <c r="L82" s="1600"/>
      <c r="M82" s="1600"/>
      <c r="N82" s="1600"/>
      <c r="O82" s="1600"/>
      <c r="P82" s="1600"/>
      <c r="Q82" s="1600"/>
      <c r="R82" s="1600"/>
      <c r="S82" s="1600"/>
      <c r="T82" s="1600"/>
      <c r="U82" s="265"/>
    </row>
    <row r="83" spans="1:21" ht="21.75" customHeight="1" x14ac:dyDescent="0.65">
      <c r="C83" s="268"/>
      <c r="D83" s="268"/>
      <c r="E83" s="268"/>
      <c r="F83" s="268"/>
      <c r="G83" s="268"/>
      <c r="H83" s="268"/>
      <c r="I83" s="1600"/>
      <c r="J83" s="1600"/>
      <c r="K83" s="1600"/>
      <c r="L83" s="1600"/>
      <c r="M83" s="1600"/>
      <c r="N83" s="1600"/>
      <c r="O83" s="1600"/>
      <c r="P83" s="1600"/>
      <c r="Q83" s="1600"/>
      <c r="R83" s="1600"/>
      <c r="S83" s="1600"/>
      <c r="T83" s="1600"/>
      <c r="U83" s="265"/>
    </row>
    <row r="84" spans="1:21" s="264" customFormat="1" ht="21.75" customHeight="1" x14ac:dyDescent="0.65">
      <c r="A84" s="265"/>
      <c r="I84" s="1600"/>
      <c r="J84" s="1600"/>
      <c r="K84" s="1600"/>
      <c r="L84" s="1600"/>
      <c r="M84" s="1600"/>
      <c r="N84" s="1600"/>
      <c r="O84" s="1600"/>
      <c r="P84" s="1600"/>
      <c r="Q84" s="1600"/>
      <c r="R84" s="1600"/>
      <c r="S84" s="1600"/>
      <c r="T84" s="1600"/>
    </row>
    <row r="85" spans="1:21" ht="21.75" customHeight="1" x14ac:dyDescent="0.65">
      <c r="I85" s="1600"/>
      <c r="J85" s="1600"/>
      <c r="K85" s="1600"/>
      <c r="L85" s="1600"/>
      <c r="M85" s="1600"/>
      <c r="N85" s="1600"/>
      <c r="O85" s="1600"/>
      <c r="P85" s="1600"/>
      <c r="Q85" s="1600"/>
      <c r="R85" s="1600"/>
      <c r="S85" s="1600"/>
      <c r="T85" s="1600"/>
      <c r="U85" s="265"/>
    </row>
    <row r="86" spans="1:21" ht="21.75" customHeight="1" x14ac:dyDescent="0.65">
      <c r="I86" s="1600"/>
      <c r="J86" s="1600"/>
      <c r="K86" s="1600"/>
      <c r="L86" s="1600"/>
      <c r="M86" s="1600"/>
      <c r="N86" s="1600"/>
      <c r="O86" s="1600"/>
      <c r="P86" s="1600"/>
      <c r="Q86" s="1600"/>
      <c r="R86" s="1600"/>
      <c r="S86" s="1600"/>
      <c r="T86" s="1600"/>
      <c r="U86" s="265"/>
    </row>
    <row r="87" spans="1:21" ht="21.75" customHeight="1" x14ac:dyDescent="0.65">
      <c r="I87" s="1600"/>
      <c r="J87" s="1600"/>
      <c r="K87" s="1600"/>
      <c r="L87" s="1600"/>
      <c r="M87" s="1600"/>
      <c r="N87" s="1600"/>
      <c r="O87" s="1600"/>
      <c r="P87" s="1600"/>
      <c r="Q87" s="1600"/>
      <c r="R87" s="1600"/>
      <c r="S87" s="1600"/>
      <c r="T87" s="1600"/>
      <c r="U87" s="265"/>
    </row>
    <row r="88" spans="1:21" ht="21.75" customHeight="1" x14ac:dyDescent="0.65">
      <c r="I88" s="1600"/>
      <c r="J88" s="1600"/>
      <c r="K88" s="1600"/>
      <c r="L88" s="1600"/>
      <c r="M88" s="1600"/>
      <c r="N88" s="1600"/>
      <c r="O88" s="1600"/>
      <c r="P88" s="1600"/>
      <c r="Q88" s="1600"/>
      <c r="R88" s="1600"/>
      <c r="S88" s="1600"/>
      <c r="T88" s="1600"/>
      <c r="U88" s="265"/>
    </row>
    <row r="89" spans="1:21" ht="21.75" customHeight="1" x14ac:dyDescent="0.65">
      <c r="I89" s="1600"/>
      <c r="J89" s="1600"/>
      <c r="K89" s="1600"/>
      <c r="L89" s="1600"/>
      <c r="M89" s="1600"/>
      <c r="N89" s="1600"/>
      <c r="O89" s="1600"/>
      <c r="P89" s="1600"/>
      <c r="Q89" s="1600"/>
      <c r="R89" s="1600"/>
      <c r="S89" s="1600"/>
      <c r="T89" s="1600"/>
      <c r="U89" s="265"/>
    </row>
    <row r="90" spans="1:21" ht="21.75" customHeight="1" x14ac:dyDescent="0.65">
      <c r="I90" s="1600"/>
      <c r="J90" s="1600"/>
      <c r="K90" s="1600"/>
      <c r="L90" s="1600"/>
      <c r="M90" s="1600"/>
      <c r="N90" s="1600"/>
      <c r="O90" s="1600"/>
      <c r="P90" s="1600"/>
      <c r="Q90" s="1600"/>
      <c r="R90" s="1600"/>
      <c r="S90" s="1600"/>
      <c r="T90" s="1600"/>
      <c r="U90" s="265"/>
    </row>
    <row r="91" spans="1:21" ht="21.75" customHeight="1" x14ac:dyDescent="0.65">
      <c r="I91" s="1600"/>
      <c r="J91" s="1600"/>
      <c r="K91" s="1600"/>
      <c r="L91" s="1600"/>
      <c r="M91" s="1600"/>
      <c r="N91" s="1600"/>
      <c r="O91" s="1600"/>
      <c r="P91" s="1600"/>
      <c r="Q91" s="1600"/>
      <c r="R91" s="1600"/>
      <c r="S91" s="1600"/>
      <c r="T91" s="1600"/>
      <c r="U91" s="265"/>
    </row>
    <row r="92" spans="1:21" ht="21.75" customHeight="1" x14ac:dyDescent="0.65">
      <c r="I92" s="1600"/>
      <c r="J92" s="1600"/>
      <c r="K92" s="1600"/>
      <c r="L92" s="1600"/>
      <c r="M92" s="1600"/>
      <c r="N92" s="1600"/>
      <c r="O92" s="1600"/>
      <c r="P92" s="1600"/>
      <c r="Q92" s="1600"/>
      <c r="R92" s="1600"/>
      <c r="S92" s="1600"/>
      <c r="T92" s="1600"/>
      <c r="U92" s="265"/>
    </row>
    <row r="93" spans="1:21" ht="21.75" customHeight="1" x14ac:dyDescent="0.65">
      <c r="I93" s="1600"/>
      <c r="J93" s="1600"/>
      <c r="K93" s="1600"/>
      <c r="L93" s="1600"/>
      <c r="M93" s="1600"/>
      <c r="N93" s="1600"/>
      <c r="O93" s="1600"/>
      <c r="P93" s="1600"/>
      <c r="Q93" s="1600"/>
      <c r="R93" s="1600"/>
      <c r="S93" s="1600"/>
      <c r="T93" s="1600"/>
      <c r="U93" s="265"/>
    </row>
    <row r="94" spans="1:21" ht="21.75" customHeight="1" x14ac:dyDescent="0.65">
      <c r="I94" s="1600"/>
      <c r="J94" s="1600"/>
      <c r="K94" s="1600"/>
      <c r="L94" s="1600"/>
      <c r="M94" s="1600"/>
      <c r="N94" s="1600"/>
      <c r="O94" s="1600"/>
      <c r="P94" s="1600"/>
      <c r="Q94" s="1600"/>
      <c r="R94" s="1600"/>
      <c r="S94" s="1600"/>
      <c r="T94" s="1600"/>
      <c r="U94" s="265"/>
    </row>
    <row r="95" spans="1:21" ht="21.75" customHeight="1" x14ac:dyDescent="0.65">
      <c r="I95" s="1600"/>
      <c r="J95" s="1600"/>
      <c r="K95" s="1600"/>
      <c r="L95" s="1600"/>
      <c r="M95" s="1600"/>
      <c r="N95" s="1600"/>
      <c r="O95" s="1600"/>
      <c r="P95" s="1600"/>
      <c r="Q95" s="1600"/>
      <c r="R95" s="1600"/>
      <c r="S95" s="1600"/>
      <c r="T95" s="1600"/>
      <c r="U95" s="265"/>
    </row>
    <row r="96" spans="1:21" ht="21.75" customHeight="1" x14ac:dyDescent="0.65">
      <c r="I96" s="1600"/>
      <c r="J96" s="1600"/>
      <c r="K96" s="1600"/>
      <c r="L96" s="1600"/>
      <c r="M96" s="1600"/>
      <c r="N96" s="1600"/>
      <c r="O96" s="1600"/>
      <c r="P96" s="1600"/>
      <c r="Q96" s="1600"/>
      <c r="R96" s="1600"/>
      <c r="S96" s="1600"/>
      <c r="T96" s="1600"/>
      <c r="U96" s="265"/>
    </row>
    <row r="97" spans="9:20" s="265" customFormat="1" ht="21.75" customHeight="1" x14ac:dyDescent="0.65">
      <c r="I97" s="1600"/>
      <c r="J97" s="1600"/>
      <c r="K97" s="1600"/>
      <c r="L97" s="1600"/>
      <c r="M97" s="1600"/>
      <c r="N97" s="1600"/>
      <c r="O97" s="1600"/>
      <c r="P97" s="1600"/>
      <c r="Q97" s="1600"/>
      <c r="R97" s="1600"/>
      <c r="S97" s="1600"/>
      <c r="T97" s="1600"/>
    </row>
    <row r="98" spans="9:20" s="265" customFormat="1" ht="21.75" customHeight="1" x14ac:dyDescent="0.65">
      <c r="I98" s="1600"/>
      <c r="J98" s="1600"/>
      <c r="K98" s="1600"/>
      <c r="L98" s="1600"/>
      <c r="M98" s="1600"/>
      <c r="N98" s="1600"/>
      <c r="O98" s="1600"/>
      <c r="P98" s="1600"/>
      <c r="Q98" s="1600"/>
      <c r="R98" s="1600"/>
      <c r="S98" s="1600"/>
      <c r="T98" s="1600"/>
    </row>
    <row r="99" spans="9:20" s="265" customFormat="1" ht="21.75" customHeight="1" x14ac:dyDescent="0.65">
      <c r="I99" s="1600"/>
      <c r="J99" s="1600"/>
      <c r="K99" s="1600"/>
      <c r="L99" s="1600"/>
      <c r="M99" s="1600"/>
      <c r="N99" s="1600"/>
      <c r="O99" s="1600"/>
      <c r="P99" s="1600"/>
      <c r="Q99" s="1600"/>
      <c r="R99" s="1600"/>
      <c r="S99" s="1600"/>
      <c r="T99" s="1600"/>
    </row>
    <row r="100" spans="9:20" s="265" customFormat="1" ht="21.75" customHeight="1" x14ac:dyDescent="0.65">
      <c r="I100" s="1600"/>
      <c r="J100" s="1600"/>
      <c r="K100" s="1600"/>
      <c r="L100" s="1600"/>
      <c r="M100" s="1600"/>
      <c r="N100" s="1600"/>
      <c r="O100" s="1600"/>
      <c r="P100" s="1600"/>
      <c r="Q100" s="1600"/>
      <c r="R100" s="1600"/>
      <c r="S100" s="1600"/>
      <c r="T100" s="1600"/>
    </row>
    <row r="101" spans="9:20" s="265" customFormat="1" ht="21.75" customHeight="1" x14ac:dyDescent="0.65">
      <c r="I101" s="1600"/>
      <c r="J101" s="1600"/>
      <c r="K101" s="1600"/>
      <c r="L101" s="1600"/>
      <c r="M101" s="1600"/>
      <c r="N101" s="1600"/>
      <c r="O101" s="1600"/>
      <c r="P101" s="1600"/>
      <c r="Q101" s="1600"/>
      <c r="R101" s="1600"/>
      <c r="S101" s="1600"/>
      <c r="T101" s="1600"/>
    </row>
    <row r="102" spans="9:20" s="265" customFormat="1" ht="21.75" customHeight="1" x14ac:dyDescent="0.65">
      <c r="I102" s="1600"/>
      <c r="J102" s="1600"/>
      <c r="K102" s="1600"/>
      <c r="L102" s="1600"/>
      <c r="M102" s="1600"/>
      <c r="N102" s="1600"/>
      <c r="O102" s="1600"/>
      <c r="P102" s="1600"/>
      <c r="Q102" s="1600"/>
      <c r="R102" s="1600"/>
      <c r="S102" s="1600"/>
      <c r="T102" s="1600"/>
    </row>
    <row r="103" spans="9:20" s="265" customFormat="1" ht="21.75" customHeight="1" x14ac:dyDescent="0.65">
      <c r="I103" s="1600"/>
      <c r="J103" s="1600"/>
      <c r="K103" s="1600"/>
      <c r="L103" s="1600"/>
      <c r="M103" s="1600"/>
      <c r="N103" s="1600"/>
      <c r="O103" s="1600"/>
      <c r="P103" s="1600"/>
      <c r="Q103" s="1600"/>
      <c r="R103" s="1600"/>
      <c r="S103" s="1600"/>
      <c r="T103" s="1600"/>
    </row>
    <row r="104" spans="9:20" s="265" customFormat="1" ht="21.75" customHeight="1" x14ac:dyDescent="0.65">
      <c r="I104" s="1600"/>
      <c r="J104" s="1600"/>
      <c r="K104" s="1600"/>
      <c r="L104" s="1600"/>
      <c r="M104" s="1600"/>
      <c r="N104" s="1600"/>
      <c r="O104" s="1600"/>
      <c r="P104" s="1600"/>
      <c r="Q104" s="1600"/>
      <c r="R104" s="1600"/>
      <c r="S104" s="1600"/>
      <c r="T104" s="1600"/>
    </row>
    <row r="105" spans="9:20" s="265" customFormat="1" ht="21.75" customHeight="1" x14ac:dyDescent="0.65">
      <c r="I105" s="1600"/>
      <c r="J105" s="1600"/>
      <c r="K105" s="1600"/>
      <c r="L105" s="1600"/>
      <c r="M105" s="1600"/>
      <c r="N105" s="1600"/>
      <c r="O105" s="1600"/>
      <c r="P105" s="1600"/>
      <c r="Q105" s="1600"/>
      <c r="R105" s="1600"/>
      <c r="S105" s="1600"/>
      <c r="T105" s="1600"/>
    </row>
    <row r="106" spans="9:20" s="265" customFormat="1" ht="21.75" customHeight="1" x14ac:dyDescent="0.65">
      <c r="I106" s="1600"/>
      <c r="J106" s="1600"/>
      <c r="K106" s="1600"/>
      <c r="L106" s="1600"/>
      <c r="M106" s="1600"/>
      <c r="N106" s="1600"/>
      <c r="O106" s="1600"/>
      <c r="P106" s="1600"/>
      <c r="Q106" s="1600"/>
      <c r="R106" s="1600"/>
      <c r="S106" s="1600"/>
      <c r="T106" s="1600"/>
    </row>
    <row r="107" spans="9:20" s="265" customFormat="1" ht="21.75" customHeight="1" x14ac:dyDescent="0.65">
      <c r="I107" s="1600"/>
      <c r="J107" s="1600"/>
      <c r="K107" s="1600"/>
      <c r="L107" s="1600"/>
      <c r="M107" s="1600"/>
      <c r="N107" s="1600"/>
      <c r="O107" s="1600"/>
      <c r="P107" s="1600"/>
      <c r="Q107" s="1600"/>
      <c r="R107" s="1600"/>
      <c r="S107" s="1600"/>
      <c r="T107" s="1600"/>
    </row>
    <row r="108" spans="9:20" s="265" customFormat="1" ht="21.75" customHeight="1" x14ac:dyDescent="0.65">
      <c r="I108" s="1600"/>
      <c r="J108" s="1600"/>
      <c r="K108" s="1600"/>
      <c r="L108" s="1600"/>
      <c r="M108" s="1600"/>
      <c r="N108" s="1600"/>
      <c r="O108" s="1600"/>
      <c r="P108" s="1600"/>
      <c r="Q108" s="1600"/>
      <c r="R108" s="1600"/>
      <c r="S108" s="1600"/>
      <c r="T108" s="1600"/>
    </row>
    <row r="109" spans="9:20" s="265" customFormat="1" ht="21.75" customHeight="1" x14ac:dyDescent="0.65">
      <c r="I109" s="1600"/>
      <c r="J109" s="1600"/>
      <c r="K109" s="1600"/>
      <c r="L109" s="1600"/>
      <c r="M109" s="1600"/>
      <c r="N109" s="1600"/>
      <c r="O109" s="1600"/>
      <c r="P109" s="1600"/>
      <c r="Q109" s="1600"/>
      <c r="R109" s="1600"/>
      <c r="S109" s="1600"/>
      <c r="T109" s="1600"/>
    </row>
    <row r="110" spans="9:20" s="265" customFormat="1" ht="21.75" customHeight="1" x14ac:dyDescent="0.65">
      <c r="I110" s="1600"/>
      <c r="J110" s="1600"/>
      <c r="K110" s="1600"/>
      <c r="L110" s="1600"/>
      <c r="M110" s="1600"/>
      <c r="N110" s="1600"/>
      <c r="O110" s="1600"/>
      <c r="P110" s="1600"/>
      <c r="Q110" s="1600"/>
      <c r="R110" s="1600"/>
      <c r="S110" s="1600"/>
      <c r="T110" s="1600"/>
    </row>
    <row r="111" spans="9:20" s="265" customFormat="1" ht="21.75" customHeight="1" x14ac:dyDescent="0.65">
      <c r="I111" s="1600"/>
      <c r="J111" s="1600"/>
      <c r="K111" s="1600"/>
      <c r="L111" s="1600"/>
      <c r="M111" s="1600"/>
      <c r="N111" s="1600"/>
      <c r="O111" s="1600"/>
      <c r="P111" s="1600"/>
      <c r="Q111" s="1600"/>
      <c r="R111" s="1600"/>
      <c r="S111" s="1600"/>
      <c r="T111" s="1600"/>
    </row>
    <row r="112" spans="9:20" s="265" customFormat="1" ht="21.75" customHeight="1" x14ac:dyDescent="0.65">
      <c r="I112" s="1600"/>
      <c r="J112" s="1600"/>
      <c r="K112" s="1600"/>
      <c r="L112" s="1600"/>
      <c r="M112" s="1600"/>
      <c r="N112" s="1600"/>
      <c r="O112" s="1600"/>
      <c r="P112" s="1600"/>
      <c r="Q112" s="1600"/>
      <c r="R112" s="1600"/>
      <c r="S112" s="1600"/>
      <c r="T112" s="1600"/>
    </row>
    <row r="113" spans="9:20" s="265" customFormat="1" ht="21.75" customHeight="1" x14ac:dyDescent="0.65">
      <c r="I113" s="1600"/>
      <c r="J113" s="1600"/>
      <c r="K113" s="1600"/>
      <c r="L113" s="1600"/>
      <c r="M113" s="1600"/>
      <c r="N113" s="1600"/>
      <c r="O113" s="1600"/>
      <c r="P113" s="1600"/>
      <c r="Q113" s="1600"/>
      <c r="R113" s="1600"/>
      <c r="S113" s="1600"/>
      <c r="T113" s="1600"/>
    </row>
    <row r="114" spans="9:20" s="265" customFormat="1" ht="21.75" customHeight="1" x14ac:dyDescent="0.65">
      <c r="I114" s="1600"/>
      <c r="J114" s="1600"/>
      <c r="K114" s="1600"/>
      <c r="L114" s="1600"/>
      <c r="M114" s="1600"/>
      <c r="N114" s="1600"/>
      <c r="O114" s="1600"/>
      <c r="P114" s="1600"/>
      <c r="Q114" s="1600"/>
      <c r="R114" s="1600"/>
      <c r="S114" s="1600"/>
      <c r="T114" s="1600"/>
    </row>
    <row r="115" spans="9:20" s="265" customFormat="1" ht="21.75" customHeight="1" x14ac:dyDescent="0.65">
      <c r="I115" s="1600"/>
      <c r="J115" s="1600"/>
      <c r="K115" s="1600"/>
      <c r="L115" s="1600"/>
      <c r="M115" s="1600"/>
      <c r="N115" s="1600"/>
      <c r="O115" s="1600"/>
      <c r="P115" s="1600"/>
      <c r="Q115" s="1600"/>
      <c r="R115" s="1600"/>
      <c r="S115" s="1600"/>
      <c r="T115" s="1600"/>
    </row>
    <row r="116" spans="9:20" s="265" customFormat="1" ht="21.75" customHeight="1" x14ac:dyDescent="0.65">
      <c r="I116" s="1600"/>
      <c r="J116" s="1600"/>
      <c r="K116" s="1600"/>
      <c r="L116" s="1600"/>
      <c r="M116" s="1600"/>
      <c r="N116" s="1600"/>
      <c r="O116" s="1600"/>
      <c r="P116" s="1600"/>
      <c r="Q116" s="1600"/>
      <c r="R116" s="1600"/>
      <c r="S116" s="1600"/>
      <c r="T116" s="1600"/>
    </row>
    <row r="117" spans="9:20" s="265" customFormat="1" ht="21.75" customHeight="1" x14ac:dyDescent="0.65">
      <c r="I117" s="1600"/>
      <c r="J117" s="1600"/>
      <c r="K117" s="1600"/>
      <c r="L117" s="1600"/>
      <c r="M117" s="1600"/>
      <c r="N117" s="1600"/>
      <c r="O117" s="1600"/>
      <c r="P117" s="1600"/>
      <c r="Q117" s="1600"/>
      <c r="R117" s="1600"/>
      <c r="S117" s="1600"/>
      <c r="T117" s="1600"/>
    </row>
    <row r="118" spans="9:20" s="265" customFormat="1" ht="21.75" customHeight="1" x14ac:dyDescent="0.65">
      <c r="I118" s="1600"/>
      <c r="J118" s="1600"/>
      <c r="K118" s="1600"/>
      <c r="L118" s="1600"/>
      <c r="M118" s="1600"/>
      <c r="N118" s="1600"/>
      <c r="O118" s="1600"/>
      <c r="P118" s="1600"/>
      <c r="Q118" s="1600"/>
      <c r="R118" s="1600"/>
      <c r="S118" s="1600"/>
      <c r="T118" s="1600"/>
    </row>
    <row r="119" spans="9:20" s="265" customFormat="1" ht="21.75" customHeight="1" x14ac:dyDescent="0.65">
      <c r="I119" s="1600"/>
      <c r="J119" s="1600"/>
      <c r="K119" s="1600"/>
      <c r="L119" s="1600"/>
      <c r="M119" s="1600"/>
      <c r="N119" s="1600"/>
      <c r="O119" s="1600"/>
      <c r="P119" s="1600"/>
      <c r="Q119" s="1600"/>
      <c r="R119" s="1600"/>
      <c r="S119" s="1600"/>
      <c r="T119" s="1600"/>
    </row>
    <row r="120" spans="9:20" s="265" customFormat="1" ht="21.75" customHeight="1" x14ac:dyDescent="0.65">
      <c r="I120" s="1600"/>
      <c r="J120" s="1600"/>
      <c r="K120" s="1600"/>
      <c r="L120" s="1600"/>
      <c r="M120" s="1600"/>
      <c r="N120" s="1600"/>
      <c r="O120" s="1600"/>
      <c r="P120" s="1600"/>
      <c r="Q120" s="1600"/>
      <c r="R120" s="1600"/>
      <c r="S120" s="1600"/>
      <c r="T120" s="1600"/>
    </row>
    <row r="121" spans="9:20" s="265" customFormat="1" ht="21.75" customHeight="1" x14ac:dyDescent="0.65">
      <c r="I121" s="1600"/>
      <c r="J121" s="1600"/>
      <c r="K121" s="1600"/>
      <c r="L121" s="1600"/>
      <c r="M121" s="1600"/>
      <c r="N121" s="1600"/>
      <c r="O121" s="1600"/>
      <c r="P121" s="1600"/>
      <c r="Q121" s="1600"/>
      <c r="R121" s="1600"/>
      <c r="S121" s="1600"/>
      <c r="T121" s="1600"/>
    </row>
    <row r="122" spans="9:20" s="265" customFormat="1" ht="21.75" customHeight="1" x14ac:dyDescent="0.65">
      <c r="I122" s="1600"/>
      <c r="J122" s="1600"/>
      <c r="K122" s="1600"/>
      <c r="L122" s="1600"/>
      <c r="M122" s="1600"/>
      <c r="N122" s="1600"/>
      <c r="O122" s="1600"/>
      <c r="P122" s="1600"/>
      <c r="Q122" s="1600"/>
      <c r="R122" s="1600"/>
      <c r="S122" s="1600"/>
      <c r="T122" s="1600"/>
    </row>
    <row r="123" spans="9:20" s="265" customFormat="1" ht="21.75" customHeight="1" x14ac:dyDescent="0.65">
      <c r="I123" s="1600"/>
      <c r="J123" s="1600"/>
      <c r="K123" s="1600"/>
      <c r="L123" s="1600"/>
      <c r="M123" s="1600"/>
      <c r="N123" s="1600"/>
      <c r="O123" s="1600"/>
      <c r="P123" s="1600"/>
      <c r="Q123" s="1600"/>
      <c r="R123" s="1600"/>
      <c r="S123" s="1600"/>
      <c r="T123" s="1600"/>
    </row>
    <row r="124" spans="9:20" s="265" customFormat="1" ht="21.75" customHeight="1" x14ac:dyDescent="0.65">
      <c r="I124" s="1600"/>
      <c r="J124" s="1600"/>
      <c r="K124" s="1600"/>
      <c r="L124" s="1600"/>
      <c r="M124" s="1600"/>
      <c r="N124" s="1600"/>
      <c r="O124" s="1600"/>
      <c r="P124" s="1600"/>
      <c r="Q124" s="1600"/>
      <c r="R124" s="1600"/>
      <c r="S124" s="1600"/>
      <c r="T124" s="1600"/>
    </row>
    <row r="125" spans="9:20" s="265" customFormat="1" ht="21.75" customHeight="1" x14ac:dyDescent="0.65">
      <c r="I125" s="1600"/>
      <c r="J125" s="1600"/>
      <c r="K125" s="1600"/>
      <c r="L125" s="1600"/>
      <c r="M125" s="1600"/>
      <c r="N125" s="1600"/>
      <c r="O125" s="1600"/>
      <c r="P125" s="1600"/>
      <c r="Q125" s="1600"/>
      <c r="R125" s="1600"/>
      <c r="S125" s="1600"/>
      <c r="T125" s="1600"/>
    </row>
    <row r="126" spans="9:20" s="265" customFormat="1" ht="21.75" customHeight="1" x14ac:dyDescent="0.65">
      <c r="I126" s="1600"/>
      <c r="J126" s="1600"/>
      <c r="K126" s="1600"/>
      <c r="L126" s="1600"/>
      <c r="M126" s="1600"/>
      <c r="N126" s="1600"/>
      <c r="O126" s="1600"/>
      <c r="P126" s="1600"/>
      <c r="Q126" s="1600"/>
      <c r="R126" s="1600"/>
      <c r="S126" s="1600"/>
      <c r="T126" s="1600"/>
    </row>
    <row r="127" spans="9:20" s="265" customFormat="1" ht="21.75" customHeight="1" x14ac:dyDescent="0.65">
      <c r="I127" s="1600"/>
      <c r="J127" s="1600"/>
      <c r="K127" s="1600"/>
      <c r="L127" s="1600"/>
      <c r="M127" s="1600"/>
      <c r="N127" s="1600"/>
      <c r="O127" s="1600"/>
      <c r="P127" s="1600"/>
      <c r="Q127" s="1600"/>
      <c r="R127" s="1600"/>
      <c r="S127" s="1600"/>
      <c r="T127" s="1600"/>
    </row>
    <row r="128" spans="9:20" s="265" customFormat="1" ht="21.75" customHeight="1" x14ac:dyDescent="0.65">
      <c r="I128" s="1600"/>
      <c r="J128" s="1600"/>
      <c r="K128" s="1600"/>
      <c r="L128" s="1600"/>
      <c r="M128" s="1600"/>
      <c r="N128" s="1600"/>
      <c r="O128" s="1600"/>
      <c r="P128" s="1600"/>
      <c r="Q128" s="1600"/>
      <c r="R128" s="1600"/>
      <c r="S128" s="1600"/>
      <c r="T128" s="1600"/>
    </row>
  </sheetData>
  <mergeCells count="12">
    <mergeCell ref="B4:K4"/>
    <mergeCell ref="L4:U4"/>
    <mergeCell ref="I9:K9"/>
    <mergeCell ref="L9:T9"/>
    <mergeCell ref="U9:U11"/>
    <mergeCell ref="B9:B11"/>
    <mergeCell ref="C9:C11"/>
    <mergeCell ref="E9:E11"/>
    <mergeCell ref="G9:G11"/>
    <mergeCell ref="D9:D11"/>
    <mergeCell ref="F9:F11"/>
    <mergeCell ref="H9:H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&amp;P+7 -</oddFooter>
  </headerFooter>
  <colBreaks count="1" manualBreakCount="1">
    <brk id="11" max="76"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128"/>
  <sheetViews>
    <sheetView rightToLeft="1" view="pageBreakPreview" zoomScale="50" zoomScaleNormal="60" zoomScaleSheetLayoutView="50" workbookViewId="0"/>
  </sheetViews>
  <sheetFormatPr defaultColWidth="6" defaultRowHeight="21.75" x14ac:dyDescent="0.5"/>
  <cols>
    <col min="1" max="1" width="6" style="265"/>
    <col min="2" max="2" width="67.7109375" style="264" customWidth="1"/>
    <col min="3" max="6" width="16.28515625" style="264" customWidth="1"/>
    <col min="7" max="10" width="16.28515625" style="265" customWidth="1"/>
    <col min="11" max="18" width="17" style="265" customWidth="1"/>
    <col min="19" max="19" width="65" style="264" customWidth="1"/>
    <col min="20" max="21" width="6" style="265" customWidth="1"/>
    <col min="22" max="22" width="6.5703125" style="265" customWidth="1"/>
    <col min="23" max="23" width="12.85546875" style="265" customWidth="1"/>
    <col min="24" max="27" width="6" style="265" customWidth="1"/>
    <col min="28" max="16384" width="6" style="265"/>
  </cols>
  <sheetData>
    <row r="1" spans="1:26" s="5" customFormat="1" ht="15.75" customHeight="1" x14ac:dyDescent="0.65">
      <c r="B1" s="2"/>
      <c r="C1" s="2"/>
      <c r="D1" s="2"/>
      <c r="E1" s="2"/>
      <c r="F1" s="2"/>
      <c r="G1" s="2"/>
      <c r="H1" s="2"/>
      <c r="I1" s="2"/>
      <c r="J1" s="2"/>
      <c r="K1" s="2"/>
      <c r="L1" s="2"/>
      <c r="M1" s="2"/>
      <c r="N1" s="2"/>
      <c r="O1" s="2"/>
      <c r="P1" s="2"/>
      <c r="Q1" s="2"/>
      <c r="R1" s="2"/>
    </row>
    <row r="2" spans="1:26" s="5" customFormat="1" ht="15.75" customHeight="1" x14ac:dyDescent="0.65">
      <c r="B2" s="2"/>
      <c r="C2" s="2"/>
      <c r="D2" s="2"/>
      <c r="E2" s="2"/>
      <c r="F2" s="2"/>
      <c r="G2" s="2"/>
      <c r="H2" s="2"/>
      <c r="I2" s="2"/>
      <c r="J2" s="2"/>
      <c r="K2" s="2"/>
      <c r="L2" s="2"/>
      <c r="M2" s="2"/>
      <c r="N2" s="2"/>
      <c r="O2" s="2"/>
      <c r="P2" s="2"/>
      <c r="Q2" s="2"/>
      <c r="R2" s="2"/>
    </row>
    <row r="3" spans="1:26" s="5" customFormat="1" ht="15.75" customHeight="1" x14ac:dyDescent="0.65">
      <c r="B3" s="2"/>
      <c r="C3" s="2"/>
      <c r="D3" s="2"/>
      <c r="E3" s="2"/>
      <c r="F3" s="2"/>
      <c r="G3" s="2"/>
      <c r="H3" s="2"/>
      <c r="I3" s="2"/>
      <c r="J3" s="2"/>
      <c r="K3" s="2"/>
      <c r="L3" s="2"/>
      <c r="M3" s="2"/>
      <c r="N3" s="2"/>
      <c r="O3" s="2"/>
      <c r="P3" s="2"/>
      <c r="Q3" s="2"/>
      <c r="R3" s="2"/>
    </row>
    <row r="4" spans="1:26" s="260" customFormat="1" ht="36.75" x14ac:dyDescent="0.85">
      <c r="B4" s="1793" t="s">
        <v>1824</v>
      </c>
      <c r="C4" s="1793"/>
      <c r="D4" s="1793"/>
      <c r="E4" s="1793"/>
      <c r="F4" s="1793"/>
      <c r="G4" s="1793"/>
      <c r="H4" s="1793"/>
      <c r="I4" s="1793"/>
      <c r="J4" s="1793"/>
      <c r="K4" s="1793" t="s">
        <v>1825</v>
      </c>
      <c r="L4" s="1793"/>
      <c r="M4" s="1793"/>
      <c r="N4" s="1793"/>
      <c r="O4" s="1793"/>
      <c r="P4" s="1793"/>
      <c r="Q4" s="1793"/>
      <c r="R4" s="1793"/>
      <c r="S4" s="1793"/>
      <c r="T4" s="262"/>
    </row>
    <row r="5" spans="1:26" s="261" customFormat="1" ht="13.5" customHeight="1" x14ac:dyDescent="0.7">
      <c r="G5" s="262"/>
      <c r="H5" s="262"/>
      <c r="I5" s="262"/>
      <c r="J5" s="262"/>
      <c r="K5" s="262"/>
      <c r="L5" s="262"/>
      <c r="M5" s="262"/>
      <c r="N5" s="262"/>
      <c r="O5" s="262"/>
      <c r="P5" s="262"/>
      <c r="Q5" s="262"/>
      <c r="R5" s="262"/>
      <c r="S5" s="262"/>
    </row>
    <row r="6" spans="1:26" s="261" customFormat="1" ht="13.5" customHeight="1" x14ac:dyDescent="0.65">
      <c r="B6" s="263"/>
      <c r="C6" s="263"/>
      <c r="D6" s="263"/>
      <c r="E6" s="263"/>
      <c r="F6" s="263"/>
      <c r="G6" s="263"/>
      <c r="H6" s="263"/>
      <c r="I6" s="263"/>
      <c r="J6" s="263"/>
      <c r="K6" s="263"/>
      <c r="L6" s="263"/>
      <c r="M6" s="263"/>
      <c r="N6" s="263"/>
      <c r="O6" s="263"/>
      <c r="P6" s="263"/>
      <c r="Q6" s="263"/>
      <c r="R6" s="263"/>
      <c r="S6" s="263"/>
    </row>
    <row r="7" spans="1:26" s="515" customFormat="1" ht="22.5" x14ac:dyDescent="0.5">
      <c r="B7" s="516" t="s">
        <v>1752</v>
      </c>
      <c r="C7" s="516"/>
      <c r="D7" s="516"/>
      <c r="E7" s="516"/>
      <c r="F7" s="516"/>
      <c r="G7" s="517"/>
      <c r="H7" s="517"/>
      <c r="I7" s="517"/>
      <c r="J7" s="517"/>
      <c r="K7" s="517"/>
      <c r="L7" s="517"/>
      <c r="M7" s="517"/>
      <c r="N7" s="517"/>
      <c r="O7" s="517"/>
      <c r="P7" s="517"/>
      <c r="Q7" s="517"/>
      <c r="R7" s="517"/>
      <c r="S7" s="518" t="s">
        <v>1756</v>
      </c>
    </row>
    <row r="8" spans="1:26" s="261" customFormat="1" ht="13.5" customHeight="1" thickBot="1" x14ac:dyDescent="0.7">
      <c r="B8" s="263"/>
      <c r="C8" s="263"/>
      <c r="D8" s="263"/>
      <c r="E8" s="263"/>
      <c r="F8" s="263"/>
      <c r="G8" s="263"/>
      <c r="H8" s="263"/>
      <c r="I8" s="263"/>
      <c r="J8" s="263"/>
      <c r="K8" s="263"/>
      <c r="L8" s="263"/>
      <c r="M8" s="263"/>
      <c r="N8" s="263"/>
      <c r="O8" s="263"/>
      <c r="P8" s="263"/>
      <c r="Q8" s="263"/>
      <c r="R8" s="263"/>
      <c r="S8" s="263"/>
    </row>
    <row r="9" spans="1:26" s="513" customFormat="1" ht="26.25" customHeight="1" thickTop="1" x14ac:dyDescent="0.2">
      <c r="A9" s="512"/>
      <c r="B9" s="1794" t="s">
        <v>887</v>
      </c>
      <c r="C9" s="1758">
        <v>2012</v>
      </c>
      <c r="D9" s="1758">
        <v>2013</v>
      </c>
      <c r="E9" s="1758">
        <v>2014</v>
      </c>
      <c r="F9" s="1758">
        <v>2015</v>
      </c>
      <c r="G9" s="1785">
        <v>2015</v>
      </c>
      <c r="H9" s="1786"/>
      <c r="I9" s="1786"/>
      <c r="J9" s="1786"/>
      <c r="K9" s="1783">
        <v>2015</v>
      </c>
      <c r="L9" s="1783"/>
      <c r="M9" s="1783"/>
      <c r="N9" s="1783"/>
      <c r="O9" s="1783"/>
      <c r="P9" s="1783"/>
      <c r="Q9" s="1783"/>
      <c r="R9" s="1784"/>
      <c r="S9" s="1765" t="s">
        <v>886</v>
      </c>
    </row>
    <row r="10" spans="1:26" s="510" customFormat="1" ht="21" customHeight="1" x14ac:dyDescent="0.2">
      <c r="B10" s="1795"/>
      <c r="C10" s="1759"/>
      <c r="D10" s="1759"/>
      <c r="E10" s="1759"/>
      <c r="F10" s="1759"/>
      <c r="G10" s="367" t="s">
        <v>374</v>
      </c>
      <c r="H10" s="368" t="s">
        <v>375</v>
      </c>
      <c r="I10" s="368" t="s">
        <v>376</v>
      </c>
      <c r="J10" s="368" t="s">
        <v>377</v>
      </c>
      <c r="K10" s="368" t="s">
        <v>378</v>
      </c>
      <c r="L10" s="368" t="s">
        <v>367</v>
      </c>
      <c r="M10" s="368" t="s">
        <v>368</v>
      </c>
      <c r="N10" s="368" t="s">
        <v>369</v>
      </c>
      <c r="O10" s="368" t="s">
        <v>370</v>
      </c>
      <c r="P10" s="368" t="s">
        <v>371</v>
      </c>
      <c r="Q10" s="368" t="s">
        <v>372</v>
      </c>
      <c r="R10" s="369" t="s">
        <v>1474</v>
      </c>
      <c r="S10" s="1766"/>
    </row>
    <row r="11" spans="1:26" s="511" customFormat="1" ht="21" customHeight="1" x14ac:dyDescent="0.2">
      <c r="A11" s="510"/>
      <c r="B11" s="1796"/>
      <c r="C11" s="1760"/>
      <c r="D11" s="1760"/>
      <c r="E11" s="1760"/>
      <c r="F11" s="1760"/>
      <c r="G11" s="370" t="s">
        <v>673</v>
      </c>
      <c r="H11" s="371" t="s">
        <v>149</v>
      </c>
      <c r="I11" s="371" t="s">
        <v>150</v>
      </c>
      <c r="J11" s="371" t="s">
        <v>151</v>
      </c>
      <c r="K11" s="371" t="s">
        <v>366</v>
      </c>
      <c r="L11" s="371" t="s">
        <v>667</v>
      </c>
      <c r="M11" s="371" t="s">
        <v>668</v>
      </c>
      <c r="N11" s="371" t="s">
        <v>669</v>
      </c>
      <c r="O11" s="371" t="s">
        <v>670</v>
      </c>
      <c r="P11" s="371" t="s">
        <v>671</v>
      </c>
      <c r="Q11" s="371" t="s">
        <v>672</v>
      </c>
      <c r="R11" s="372" t="s">
        <v>666</v>
      </c>
      <c r="S11" s="1767"/>
    </row>
    <row r="12" spans="1:26" s="429" customFormat="1" ht="9" customHeight="1" x14ac:dyDescent="0.7">
      <c r="B12" s="340"/>
      <c r="C12" s="425"/>
      <c r="D12" s="425"/>
      <c r="E12" s="1647"/>
      <c r="F12" s="1647"/>
      <c r="G12" s="427"/>
      <c r="H12" s="428"/>
      <c r="I12" s="428"/>
      <c r="J12" s="428"/>
      <c r="K12" s="428"/>
      <c r="L12" s="428"/>
      <c r="M12" s="428"/>
      <c r="N12" s="428"/>
      <c r="O12" s="428"/>
      <c r="P12" s="428"/>
      <c r="Q12" s="428"/>
      <c r="R12" s="496"/>
      <c r="S12" s="499"/>
      <c r="T12" s="500"/>
      <c r="U12" s="501"/>
      <c r="V12" s="501"/>
      <c r="W12" s="459"/>
      <c r="X12" s="459"/>
      <c r="Y12" s="459"/>
      <c r="Z12" s="459"/>
    </row>
    <row r="13" spans="1:26" s="1036" customFormat="1" ht="30.75" x14ac:dyDescent="0.2">
      <c r="A13" s="512"/>
      <c r="B13" s="455" t="s">
        <v>7</v>
      </c>
      <c r="C13" s="1032"/>
      <c r="D13" s="1032"/>
      <c r="E13" s="1648"/>
      <c r="F13" s="1648"/>
      <c r="G13" s="1034"/>
      <c r="H13" s="1035"/>
      <c r="I13" s="1035"/>
      <c r="J13" s="1035"/>
      <c r="K13" s="1035"/>
      <c r="L13" s="1035"/>
      <c r="M13" s="1035"/>
      <c r="N13" s="1035"/>
      <c r="O13" s="1035"/>
      <c r="P13" s="1035"/>
      <c r="Q13" s="1035"/>
      <c r="R13" s="1033"/>
      <c r="S13" s="379" t="s">
        <v>379</v>
      </c>
    </row>
    <row r="14" spans="1:26" s="1036" customFormat="1" ht="11.25" customHeight="1" x14ac:dyDescent="0.2">
      <c r="B14" s="454"/>
      <c r="C14" s="1037"/>
      <c r="D14" s="1037"/>
      <c r="E14" s="1649"/>
      <c r="F14" s="1649"/>
      <c r="G14" s="1038"/>
      <c r="H14" s="1039"/>
      <c r="I14" s="1039"/>
      <c r="J14" s="1039"/>
      <c r="K14" s="1039"/>
      <c r="L14" s="1039"/>
      <c r="M14" s="1039"/>
      <c r="N14" s="1039"/>
      <c r="O14" s="1039"/>
      <c r="P14" s="1039"/>
      <c r="Q14" s="1039"/>
      <c r="R14" s="1040"/>
      <c r="S14" s="617"/>
    </row>
    <row r="15" spans="1:26" s="1036" customFormat="1" ht="28.5" customHeight="1" x14ac:dyDescent="0.2">
      <c r="B15" s="454" t="s">
        <v>9</v>
      </c>
      <c r="C15" s="878">
        <v>2723.6110387460285</v>
      </c>
      <c r="D15" s="878">
        <v>3505.3013924784746</v>
      </c>
      <c r="E15" s="921">
        <v>4057.3341153580004</v>
      </c>
      <c r="F15" s="921">
        <v>6059.5252123749142</v>
      </c>
      <c r="G15" s="790">
        <v>4110.5946858116513</v>
      </c>
      <c r="H15" s="788">
        <v>4231.7132120571077</v>
      </c>
      <c r="I15" s="788">
        <v>4455.9883336203766</v>
      </c>
      <c r="J15" s="788">
        <v>4908.5321534305003</v>
      </c>
      <c r="K15" s="788">
        <v>5159.4952178091289</v>
      </c>
      <c r="L15" s="788">
        <v>5319.9085910795111</v>
      </c>
      <c r="M15" s="788">
        <v>5449.3629712964084</v>
      </c>
      <c r="N15" s="788">
        <v>5482.512332144106</v>
      </c>
      <c r="O15" s="788">
        <v>5706.0731964219995</v>
      </c>
      <c r="P15" s="788">
        <v>5750.5998050893177</v>
      </c>
      <c r="Q15" s="788">
        <v>6079.4950427509439</v>
      </c>
      <c r="R15" s="789">
        <v>6059.5252123749142</v>
      </c>
      <c r="S15" s="617" t="s">
        <v>384</v>
      </c>
      <c r="T15" s="1041"/>
      <c r="U15" s="1041"/>
      <c r="V15" s="1041"/>
      <c r="W15" s="1041"/>
    </row>
    <row r="16" spans="1:26" s="512" customFormat="1" ht="28.5" customHeight="1" x14ac:dyDescent="0.2">
      <c r="B16" s="618" t="s">
        <v>953</v>
      </c>
      <c r="C16" s="878">
        <v>0</v>
      </c>
      <c r="D16" s="878">
        <v>0</v>
      </c>
      <c r="E16" s="921">
        <v>0</v>
      </c>
      <c r="F16" s="921">
        <v>0</v>
      </c>
      <c r="G16" s="790">
        <v>0</v>
      </c>
      <c r="H16" s="788">
        <v>0</v>
      </c>
      <c r="I16" s="788">
        <v>0</v>
      </c>
      <c r="J16" s="788">
        <v>0</v>
      </c>
      <c r="K16" s="788">
        <v>0</v>
      </c>
      <c r="L16" s="788">
        <v>0</v>
      </c>
      <c r="M16" s="788">
        <v>0</v>
      </c>
      <c r="N16" s="788">
        <v>0</v>
      </c>
      <c r="O16" s="788">
        <v>0</v>
      </c>
      <c r="P16" s="788">
        <v>0</v>
      </c>
      <c r="Q16" s="788">
        <v>0</v>
      </c>
      <c r="R16" s="789">
        <v>0</v>
      </c>
      <c r="S16" s="619" t="s">
        <v>943</v>
      </c>
      <c r="T16" s="1041"/>
      <c r="U16" s="1041"/>
      <c r="V16" s="1041"/>
      <c r="W16" s="1041"/>
    </row>
    <row r="17" spans="2:26" s="512" customFormat="1" ht="28.5" customHeight="1" x14ac:dyDescent="0.2">
      <c r="B17" s="907" t="s">
        <v>950</v>
      </c>
      <c r="C17" s="882">
        <v>0</v>
      </c>
      <c r="D17" s="882">
        <v>0</v>
      </c>
      <c r="E17" s="925">
        <v>0</v>
      </c>
      <c r="F17" s="925">
        <v>0</v>
      </c>
      <c r="G17" s="787">
        <v>0</v>
      </c>
      <c r="H17" s="785">
        <v>0</v>
      </c>
      <c r="I17" s="785">
        <v>0</v>
      </c>
      <c r="J17" s="785">
        <v>0</v>
      </c>
      <c r="K17" s="785">
        <v>0</v>
      </c>
      <c r="L17" s="785">
        <v>0</v>
      </c>
      <c r="M17" s="785">
        <v>0</v>
      </c>
      <c r="N17" s="785">
        <v>0</v>
      </c>
      <c r="O17" s="785">
        <v>0</v>
      </c>
      <c r="P17" s="785">
        <v>0</v>
      </c>
      <c r="Q17" s="785">
        <v>0</v>
      </c>
      <c r="R17" s="786">
        <v>0</v>
      </c>
      <c r="S17" s="910" t="s">
        <v>1737</v>
      </c>
      <c r="T17" s="1041"/>
      <c r="U17" s="1041"/>
      <c r="V17" s="1041"/>
      <c r="W17" s="1041"/>
    </row>
    <row r="18" spans="2:26" s="512" customFormat="1" ht="28.5" customHeight="1" x14ac:dyDescent="0.2">
      <c r="B18" s="907" t="s">
        <v>931</v>
      </c>
      <c r="C18" s="882">
        <v>0</v>
      </c>
      <c r="D18" s="882">
        <v>0</v>
      </c>
      <c r="E18" s="925">
        <v>0</v>
      </c>
      <c r="F18" s="925">
        <v>0</v>
      </c>
      <c r="G18" s="787">
        <v>0</v>
      </c>
      <c r="H18" s="785">
        <v>0</v>
      </c>
      <c r="I18" s="785">
        <v>0</v>
      </c>
      <c r="J18" s="785">
        <v>0</v>
      </c>
      <c r="K18" s="785">
        <v>0</v>
      </c>
      <c r="L18" s="785">
        <v>0</v>
      </c>
      <c r="M18" s="785">
        <v>0</v>
      </c>
      <c r="N18" s="785">
        <v>0</v>
      </c>
      <c r="O18" s="785">
        <v>0</v>
      </c>
      <c r="P18" s="785">
        <v>0</v>
      </c>
      <c r="Q18" s="785">
        <v>0</v>
      </c>
      <c r="R18" s="786">
        <v>0</v>
      </c>
      <c r="S18" s="910" t="s">
        <v>1305</v>
      </c>
      <c r="T18" s="1041"/>
      <c r="U18" s="1041"/>
      <c r="V18" s="1041"/>
      <c r="W18" s="1041"/>
    </row>
    <row r="19" spans="2:26" s="512" customFormat="1" ht="28.5" customHeight="1" x14ac:dyDescent="0.2">
      <c r="B19" s="618" t="s">
        <v>932</v>
      </c>
      <c r="C19" s="882">
        <v>993.07881343535666</v>
      </c>
      <c r="D19" s="882">
        <v>1166.9518490454748</v>
      </c>
      <c r="E19" s="925">
        <v>2078.3798691370002</v>
      </c>
      <c r="F19" s="925">
        <v>2858.587659802914</v>
      </c>
      <c r="G19" s="787">
        <v>2084.5235181865223</v>
      </c>
      <c r="H19" s="785">
        <v>2138.3632343271074</v>
      </c>
      <c r="I19" s="785">
        <v>2225.2404531463762</v>
      </c>
      <c r="J19" s="785">
        <v>2307.1021649985</v>
      </c>
      <c r="K19" s="785">
        <v>2399.6227949111289</v>
      </c>
      <c r="L19" s="785">
        <v>2428.5041063815115</v>
      </c>
      <c r="M19" s="785">
        <v>2511.4999291344088</v>
      </c>
      <c r="N19" s="785">
        <v>2604.6822425131063</v>
      </c>
      <c r="O19" s="785">
        <v>2685.7910623549997</v>
      </c>
      <c r="P19" s="785">
        <v>2712.0310995013183</v>
      </c>
      <c r="Q19" s="785">
        <v>2813.9071177809437</v>
      </c>
      <c r="R19" s="786">
        <v>2858.587659802914</v>
      </c>
      <c r="S19" s="619" t="s">
        <v>944</v>
      </c>
      <c r="T19" s="1041"/>
      <c r="U19" s="1041"/>
      <c r="V19" s="1041"/>
      <c r="W19" s="1041"/>
    </row>
    <row r="20" spans="2:26" s="512" customFormat="1" ht="28.5" customHeight="1" x14ac:dyDescent="0.2">
      <c r="B20" s="618" t="s">
        <v>933</v>
      </c>
      <c r="C20" s="882">
        <v>0</v>
      </c>
      <c r="D20" s="882">
        <v>0</v>
      </c>
      <c r="E20" s="925">
        <v>0</v>
      </c>
      <c r="F20" s="925">
        <v>0</v>
      </c>
      <c r="G20" s="787">
        <v>0</v>
      </c>
      <c r="H20" s="785">
        <v>0</v>
      </c>
      <c r="I20" s="785">
        <v>0</v>
      </c>
      <c r="J20" s="785">
        <v>0</v>
      </c>
      <c r="K20" s="785">
        <v>0</v>
      </c>
      <c r="L20" s="785">
        <v>0</v>
      </c>
      <c r="M20" s="785">
        <v>0</v>
      </c>
      <c r="N20" s="785">
        <v>0</v>
      </c>
      <c r="O20" s="785">
        <v>0</v>
      </c>
      <c r="P20" s="785">
        <v>0</v>
      </c>
      <c r="Q20" s="785">
        <v>0</v>
      </c>
      <c r="R20" s="786">
        <v>0</v>
      </c>
      <c r="S20" s="619" t="s">
        <v>945</v>
      </c>
      <c r="T20" s="1041"/>
      <c r="U20" s="1041"/>
      <c r="V20" s="1041"/>
      <c r="W20" s="1041"/>
    </row>
    <row r="21" spans="2:26" s="512" customFormat="1" ht="28.5" customHeight="1" x14ac:dyDescent="0.2">
      <c r="B21" s="454" t="s">
        <v>940</v>
      </c>
      <c r="C21" s="878">
        <v>165.57395139181818</v>
      </c>
      <c r="D21" s="878">
        <v>267.3406023</v>
      </c>
      <c r="E21" s="921">
        <v>375.56580264000002</v>
      </c>
      <c r="F21" s="921">
        <v>623.48423848000004</v>
      </c>
      <c r="G21" s="790">
        <v>404.82093215000003</v>
      </c>
      <c r="H21" s="788">
        <v>412.21118529</v>
      </c>
      <c r="I21" s="788">
        <v>438.87384803999998</v>
      </c>
      <c r="J21" s="788">
        <v>495.22100757999993</v>
      </c>
      <c r="K21" s="788">
        <v>482.35064543999994</v>
      </c>
      <c r="L21" s="788">
        <v>495.62906250999993</v>
      </c>
      <c r="M21" s="788">
        <v>513.61118376000002</v>
      </c>
      <c r="N21" s="788">
        <v>527.87018394999996</v>
      </c>
      <c r="O21" s="788">
        <v>554.26676498999996</v>
      </c>
      <c r="P21" s="788">
        <v>582.28968066000016</v>
      </c>
      <c r="Q21" s="788">
        <v>598.04916978000006</v>
      </c>
      <c r="R21" s="789">
        <v>623.48423848000004</v>
      </c>
      <c r="S21" s="617" t="s">
        <v>946</v>
      </c>
      <c r="T21" s="1041"/>
      <c r="U21" s="1041"/>
      <c r="V21" s="1041"/>
      <c r="W21" s="1041"/>
    </row>
    <row r="22" spans="2:26" s="512" customFormat="1" ht="28.5" customHeight="1" x14ac:dyDescent="0.2">
      <c r="B22" s="993" t="s">
        <v>788</v>
      </c>
      <c r="C22" s="882">
        <v>20.868105191818181</v>
      </c>
      <c r="D22" s="882">
        <v>26.362047140000001</v>
      </c>
      <c r="E22" s="925">
        <v>55.115731080000003</v>
      </c>
      <c r="F22" s="925">
        <v>55.378466230000008</v>
      </c>
      <c r="G22" s="787">
        <v>72.029461070000011</v>
      </c>
      <c r="H22" s="785">
        <v>66.66301507999998</v>
      </c>
      <c r="I22" s="785">
        <v>71.010407189999995</v>
      </c>
      <c r="J22" s="785">
        <v>70.422698159999996</v>
      </c>
      <c r="K22" s="785">
        <v>45.922996130000008</v>
      </c>
      <c r="L22" s="785">
        <v>40.92610011</v>
      </c>
      <c r="M22" s="785">
        <v>50.852355110000005</v>
      </c>
      <c r="N22" s="785">
        <v>45.500005980000005</v>
      </c>
      <c r="O22" s="785">
        <v>52.89009999999999</v>
      </c>
      <c r="P22" s="785">
        <v>48.525175500000003</v>
      </c>
      <c r="Q22" s="785">
        <v>53.110462390000009</v>
      </c>
      <c r="R22" s="786">
        <v>55.378466230000008</v>
      </c>
      <c r="S22" s="619" t="s">
        <v>1054</v>
      </c>
      <c r="T22" s="1041"/>
      <c r="U22" s="1041"/>
      <c r="V22" s="1041"/>
      <c r="W22" s="1041"/>
    </row>
    <row r="23" spans="2:26" s="512" customFormat="1" ht="28.5" customHeight="1" x14ac:dyDescent="0.2">
      <c r="B23" s="993" t="s">
        <v>174</v>
      </c>
      <c r="C23" s="882">
        <v>144.7058462</v>
      </c>
      <c r="D23" s="882">
        <v>240.97855516000001</v>
      </c>
      <c r="E23" s="925">
        <v>320.45007156000003</v>
      </c>
      <c r="F23" s="925">
        <v>568.10577225000009</v>
      </c>
      <c r="G23" s="787">
        <v>332.79147108000001</v>
      </c>
      <c r="H23" s="785">
        <v>345.54817021000002</v>
      </c>
      <c r="I23" s="785">
        <v>367.86344084999996</v>
      </c>
      <c r="J23" s="785">
        <v>424.79830941999995</v>
      </c>
      <c r="K23" s="785">
        <v>436.42764930999994</v>
      </c>
      <c r="L23" s="785">
        <v>454.70296239999993</v>
      </c>
      <c r="M23" s="785">
        <v>462.75882865</v>
      </c>
      <c r="N23" s="785">
        <v>482.37017796999999</v>
      </c>
      <c r="O23" s="785">
        <v>501.37666498999994</v>
      </c>
      <c r="P23" s="785">
        <v>533.76450516000011</v>
      </c>
      <c r="Q23" s="785">
        <v>544.93870738999999</v>
      </c>
      <c r="R23" s="786">
        <v>568.10577225000009</v>
      </c>
      <c r="S23" s="619" t="s">
        <v>947</v>
      </c>
      <c r="T23" s="1041"/>
      <c r="U23" s="1041"/>
      <c r="V23" s="1041"/>
      <c r="W23" s="1041"/>
    </row>
    <row r="24" spans="2:26" s="512" customFormat="1" ht="28.5" customHeight="1" x14ac:dyDescent="0.2">
      <c r="B24" s="907" t="s">
        <v>922</v>
      </c>
      <c r="C24" s="882">
        <v>144.7058462</v>
      </c>
      <c r="D24" s="882">
        <v>240.97855516000001</v>
      </c>
      <c r="E24" s="925">
        <v>320.45007156000003</v>
      </c>
      <c r="F24" s="925">
        <v>568.10577225000009</v>
      </c>
      <c r="G24" s="787">
        <v>332.79147108000001</v>
      </c>
      <c r="H24" s="785">
        <v>345.54817021000002</v>
      </c>
      <c r="I24" s="785">
        <v>367.86344084999996</v>
      </c>
      <c r="J24" s="785">
        <v>424.79830941999995</v>
      </c>
      <c r="K24" s="785">
        <v>436.42764930999994</v>
      </c>
      <c r="L24" s="785">
        <v>454.70296239999993</v>
      </c>
      <c r="M24" s="785">
        <v>462.75882865</v>
      </c>
      <c r="N24" s="785">
        <v>482.37017796999999</v>
      </c>
      <c r="O24" s="785">
        <v>501.37666498999994</v>
      </c>
      <c r="P24" s="785">
        <v>533.76450516000011</v>
      </c>
      <c r="Q24" s="785">
        <v>544.93870738999999</v>
      </c>
      <c r="R24" s="786">
        <v>568.10577225000009</v>
      </c>
      <c r="S24" s="910" t="s">
        <v>172</v>
      </c>
      <c r="T24" s="1041"/>
      <c r="U24" s="1041"/>
      <c r="V24" s="1041"/>
      <c r="W24" s="1041"/>
    </row>
    <row r="25" spans="2:26" s="512" customFormat="1" ht="28.5" customHeight="1" x14ac:dyDescent="0.2">
      <c r="B25" s="907" t="s">
        <v>883</v>
      </c>
      <c r="C25" s="882">
        <v>0</v>
      </c>
      <c r="D25" s="882">
        <v>0</v>
      </c>
      <c r="E25" s="925">
        <v>0</v>
      </c>
      <c r="F25" s="925">
        <v>0</v>
      </c>
      <c r="G25" s="787">
        <v>0</v>
      </c>
      <c r="H25" s="785">
        <v>0</v>
      </c>
      <c r="I25" s="785">
        <v>0</v>
      </c>
      <c r="J25" s="785">
        <v>0</v>
      </c>
      <c r="K25" s="785">
        <v>0</v>
      </c>
      <c r="L25" s="785">
        <v>0</v>
      </c>
      <c r="M25" s="785">
        <v>0</v>
      </c>
      <c r="N25" s="785">
        <v>0</v>
      </c>
      <c r="O25" s="785">
        <v>0</v>
      </c>
      <c r="P25" s="785">
        <v>0</v>
      </c>
      <c r="Q25" s="785">
        <v>0</v>
      </c>
      <c r="R25" s="786">
        <v>0</v>
      </c>
      <c r="S25" s="910" t="s">
        <v>796</v>
      </c>
      <c r="T25" s="1041"/>
      <c r="U25" s="1041"/>
      <c r="V25" s="1041"/>
      <c r="W25" s="1041"/>
    </row>
    <row r="26" spans="2:26" s="512" customFormat="1" ht="28.5" customHeight="1" x14ac:dyDescent="0.2">
      <c r="B26" s="454" t="s">
        <v>157</v>
      </c>
      <c r="C26" s="878">
        <v>1564.9582739188538</v>
      </c>
      <c r="D26" s="878">
        <v>2071.008941133</v>
      </c>
      <c r="E26" s="921">
        <v>1603.388443581</v>
      </c>
      <c r="F26" s="921">
        <v>2577.4533140919998</v>
      </c>
      <c r="G26" s="790">
        <v>1621.2502354751291</v>
      </c>
      <c r="H26" s="788">
        <v>1681.1387924400001</v>
      </c>
      <c r="I26" s="788">
        <v>1791.8740324340001</v>
      </c>
      <c r="J26" s="788">
        <v>2106.208980852</v>
      </c>
      <c r="K26" s="788">
        <v>2277.5217774580001</v>
      </c>
      <c r="L26" s="788">
        <v>2395.775422188</v>
      </c>
      <c r="M26" s="788">
        <v>2424.2518584019999</v>
      </c>
      <c r="N26" s="788">
        <v>2349.9599056810002</v>
      </c>
      <c r="O26" s="788">
        <v>2466.0153690769998</v>
      </c>
      <c r="P26" s="788">
        <v>2456.2790249279997</v>
      </c>
      <c r="Q26" s="788">
        <v>2667.5387551899998</v>
      </c>
      <c r="R26" s="789">
        <v>2577.4533140919998</v>
      </c>
      <c r="S26" s="617" t="s">
        <v>178</v>
      </c>
      <c r="T26" s="1041"/>
      <c r="U26" s="1041"/>
      <c r="V26" s="1041"/>
      <c r="W26" s="1041"/>
    </row>
    <row r="27" spans="2:26" s="1036" customFormat="1" ht="30.75" x14ac:dyDescent="0.2">
      <c r="B27" s="994"/>
      <c r="C27" s="878"/>
      <c r="D27" s="878"/>
      <c r="E27" s="921"/>
      <c r="F27" s="921"/>
      <c r="G27" s="790"/>
      <c r="H27" s="788"/>
      <c r="I27" s="788"/>
      <c r="J27" s="788"/>
      <c r="K27" s="788"/>
      <c r="L27" s="788"/>
      <c r="M27" s="788"/>
      <c r="N27" s="788"/>
      <c r="O27" s="788"/>
      <c r="P27" s="788"/>
      <c r="Q27" s="788"/>
      <c r="R27" s="789"/>
      <c r="S27" s="996"/>
      <c r="T27" s="1041"/>
      <c r="U27" s="1041"/>
      <c r="V27" s="1041"/>
      <c r="W27" s="1041"/>
    </row>
    <row r="28" spans="2:26" s="1036" customFormat="1" ht="30.75" x14ac:dyDescent="0.2">
      <c r="B28" s="905"/>
      <c r="C28" s="1654"/>
      <c r="D28" s="1654"/>
      <c r="E28" s="1650"/>
      <c r="F28" s="1650"/>
      <c r="G28" s="1535"/>
      <c r="H28" s="1533"/>
      <c r="I28" s="1533"/>
      <c r="J28" s="1533"/>
      <c r="K28" s="1533"/>
      <c r="L28" s="1533"/>
      <c r="M28" s="1533"/>
      <c r="N28" s="1533"/>
      <c r="O28" s="1533"/>
      <c r="P28" s="1533"/>
      <c r="Q28" s="1533"/>
      <c r="R28" s="1534"/>
      <c r="S28" s="908"/>
      <c r="T28" s="1041"/>
      <c r="U28" s="1041"/>
      <c r="V28" s="1041"/>
      <c r="W28" s="1041"/>
    </row>
    <row r="29" spans="2:26" s="1036" customFormat="1" ht="30.75" x14ac:dyDescent="0.2">
      <c r="B29" s="454" t="s">
        <v>881</v>
      </c>
      <c r="C29" s="878">
        <v>2723.6110387460285</v>
      </c>
      <c r="D29" s="878">
        <v>3505.3013924784746</v>
      </c>
      <c r="E29" s="921">
        <v>4057.3341153580004</v>
      </c>
      <c r="F29" s="921">
        <v>6059.5252123749142</v>
      </c>
      <c r="G29" s="790">
        <v>4110.5946858116513</v>
      </c>
      <c r="H29" s="788">
        <v>4231.7132120571077</v>
      </c>
      <c r="I29" s="788">
        <v>4455.9883336203766</v>
      </c>
      <c r="J29" s="788">
        <v>4908.5321534305003</v>
      </c>
      <c r="K29" s="788">
        <v>5159.4952178091289</v>
      </c>
      <c r="L29" s="788">
        <v>5319.9085910795111</v>
      </c>
      <c r="M29" s="788">
        <v>5449.3629712964084</v>
      </c>
      <c r="N29" s="788">
        <v>5482.512332144106</v>
      </c>
      <c r="O29" s="788">
        <v>5706.0731964219995</v>
      </c>
      <c r="P29" s="788">
        <v>5750.5998050893177</v>
      </c>
      <c r="Q29" s="788">
        <v>6079.4950427509439</v>
      </c>
      <c r="R29" s="789">
        <v>6059.5252123749142</v>
      </c>
      <c r="S29" s="617" t="s">
        <v>385</v>
      </c>
      <c r="T29" s="1041"/>
      <c r="U29" s="1041"/>
      <c r="V29" s="1041"/>
      <c r="W29" s="1041"/>
    </row>
    <row r="30" spans="2:26" s="1036" customFormat="1" ht="30.75" x14ac:dyDescent="0.2">
      <c r="B30" s="906"/>
      <c r="C30" s="886"/>
      <c r="D30" s="886"/>
      <c r="E30" s="1651"/>
      <c r="F30" s="1651"/>
      <c r="G30" s="887"/>
      <c r="H30" s="888"/>
      <c r="I30" s="888"/>
      <c r="J30" s="888"/>
      <c r="K30" s="888"/>
      <c r="L30" s="888"/>
      <c r="M30" s="888"/>
      <c r="N30" s="888"/>
      <c r="O30" s="888"/>
      <c r="P30" s="888"/>
      <c r="Q30" s="888"/>
      <c r="R30" s="889"/>
      <c r="S30" s="909"/>
      <c r="T30" s="1041"/>
      <c r="U30" s="1041"/>
      <c r="V30" s="1041"/>
      <c r="W30" s="1041"/>
    </row>
    <row r="31" spans="2:26" s="984" customFormat="1" ht="30.75" x14ac:dyDescent="0.2">
      <c r="B31" s="454"/>
      <c r="C31" s="882"/>
      <c r="D31" s="882"/>
      <c r="E31" s="925"/>
      <c r="F31" s="925"/>
      <c r="G31" s="787"/>
      <c r="H31" s="785"/>
      <c r="I31" s="785"/>
      <c r="J31" s="785"/>
      <c r="K31" s="785"/>
      <c r="L31" s="785"/>
      <c r="M31" s="785"/>
      <c r="N31" s="785"/>
      <c r="O31" s="785"/>
      <c r="P31" s="785"/>
      <c r="Q31" s="785"/>
      <c r="R31" s="786"/>
      <c r="S31" s="617"/>
      <c r="T31" s="1041"/>
      <c r="U31" s="1041"/>
      <c r="V31" s="1041"/>
      <c r="W31" s="1041"/>
      <c r="X31" s="1009"/>
      <c r="Y31" s="1009"/>
      <c r="Z31" s="1009"/>
    </row>
    <row r="32" spans="2:26" s="1036" customFormat="1" ht="30.75" x14ac:dyDescent="0.2">
      <c r="B32" s="455" t="s">
        <v>882</v>
      </c>
      <c r="C32" s="878"/>
      <c r="D32" s="878"/>
      <c r="E32" s="921"/>
      <c r="F32" s="921"/>
      <c r="G32" s="790"/>
      <c r="H32" s="788"/>
      <c r="I32" s="788"/>
      <c r="J32" s="788"/>
      <c r="K32" s="788"/>
      <c r="L32" s="788"/>
      <c r="M32" s="788"/>
      <c r="N32" s="788"/>
      <c r="O32" s="788"/>
      <c r="P32" s="788"/>
      <c r="Q32" s="788"/>
      <c r="R32" s="789"/>
      <c r="S32" s="379" t="s">
        <v>386</v>
      </c>
      <c r="T32" s="1041"/>
      <c r="U32" s="1041"/>
      <c r="V32" s="1041"/>
      <c r="W32" s="1041"/>
    </row>
    <row r="33" spans="2:26" s="984" customFormat="1" ht="14.25" customHeight="1" x14ac:dyDescent="0.2">
      <c r="B33" s="994"/>
      <c r="C33" s="882"/>
      <c r="D33" s="882"/>
      <c r="E33" s="925"/>
      <c r="F33" s="925"/>
      <c r="G33" s="787"/>
      <c r="H33" s="785"/>
      <c r="I33" s="785"/>
      <c r="J33" s="785"/>
      <c r="K33" s="785"/>
      <c r="L33" s="785"/>
      <c r="M33" s="785"/>
      <c r="N33" s="785"/>
      <c r="O33" s="785"/>
      <c r="P33" s="785"/>
      <c r="Q33" s="785"/>
      <c r="R33" s="786"/>
      <c r="S33" s="996"/>
      <c r="T33" s="1041"/>
      <c r="U33" s="1041"/>
      <c r="V33" s="1041"/>
      <c r="W33" s="1041"/>
      <c r="X33" s="1009"/>
      <c r="Y33" s="1009"/>
      <c r="Z33" s="1009"/>
    </row>
    <row r="34" spans="2:26" s="1036" customFormat="1" ht="26.25" customHeight="1" x14ac:dyDescent="0.2">
      <c r="B34" s="454" t="s">
        <v>857</v>
      </c>
      <c r="C34" s="878">
        <v>42.631999999999998</v>
      </c>
      <c r="D34" s="878">
        <v>278.74099999999999</v>
      </c>
      <c r="E34" s="921">
        <v>384.01465482400005</v>
      </c>
      <c r="F34" s="921">
        <v>927.749355928</v>
      </c>
      <c r="G34" s="790">
        <v>339.50422444000003</v>
      </c>
      <c r="H34" s="788">
        <v>353.55313773999995</v>
      </c>
      <c r="I34" s="788">
        <v>411.50883708499998</v>
      </c>
      <c r="J34" s="788">
        <v>431.17461593399997</v>
      </c>
      <c r="K34" s="788">
        <v>479.624070174</v>
      </c>
      <c r="L34" s="788">
        <v>563.26176802800001</v>
      </c>
      <c r="M34" s="788">
        <v>537.81376002799993</v>
      </c>
      <c r="N34" s="788">
        <v>733.09833109600004</v>
      </c>
      <c r="O34" s="788">
        <v>809.90782405499999</v>
      </c>
      <c r="P34" s="788">
        <v>706.20104449300004</v>
      </c>
      <c r="Q34" s="788">
        <v>944.12386565600002</v>
      </c>
      <c r="R34" s="789">
        <v>927.749355928</v>
      </c>
      <c r="S34" s="617" t="s">
        <v>789</v>
      </c>
      <c r="T34" s="1041"/>
      <c r="U34" s="1041"/>
      <c r="V34" s="1041"/>
      <c r="W34" s="1041"/>
    </row>
    <row r="35" spans="2:26" s="1036" customFormat="1" ht="26.25" customHeight="1" x14ac:dyDescent="0.2">
      <c r="B35" s="618" t="s">
        <v>935</v>
      </c>
      <c r="C35" s="882">
        <v>0</v>
      </c>
      <c r="D35" s="882">
        <v>0</v>
      </c>
      <c r="E35" s="925">
        <v>0</v>
      </c>
      <c r="F35" s="925">
        <v>0</v>
      </c>
      <c r="G35" s="787">
        <v>0</v>
      </c>
      <c r="H35" s="785">
        <v>0</v>
      </c>
      <c r="I35" s="785">
        <v>0</v>
      </c>
      <c r="J35" s="785">
        <v>0</v>
      </c>
      <c r="K35" s="785">
        <v>0</v>
      </c>
      <c r="L35" s="785">
        <v>0</v>
      </c>
      <c r="M35" s="785">
        <v>0</v>
      </c>
      <c r="N35" s="785">
        <v>0</v>
      </c>
      <c r="O35" s="785">
        <v>0</v>
      </c>
      <c r="P35" s="785">
        <v>0</v>
      </c>
      <c r="Q35" s="785">
        <v>0</v>
      </c>
      <c r="R35" s="786">
        <v>0</v>
      </c>
      <c r="S35" s="619" t="s">
        <v>1188</v>
      </c>
      <c r="T35" s="1041"/>
      <c r="U35" s="1041"/>
      <c r="V35" s="1041"/>
      <c r="W35" s="1041"/>
    </row>
    <row r="36" spans="2:26" s="512" customFormat="1" ht="27.75" customHeight="1" x14ac:dyDescent="0.2">
      <c r="B36" s="618" t="s">
        <v>954</v>
      </c>
      <c r="C36" s="882">
        <v>0</v>
      </c>
      <c r="D36" s="882">
        <v>0</v>
      </c>
      <c r="E36" s="925">
        <v>0</v>
      </c>
      <c r="F36" s="925">
        <v>0</v>
      </c>
      <c r="G36" s="787">
        <v>0</v>
      </c>
      <c r="H36" s="785">
        <v>0</v>
      </c>
      <c r="I36" s="785">
        <v>0</v>
      </c>
      <c r="J36" s="785">
        <v>0</v>
      </c>
      <c r="K36" s="785">
        <v>0</v>
      </c>
      <c r="L36" s="785">
        <v>0</v>
      </c>
      <c r="M36" s="785">
        <v>0</v>
      </c>
      <c r="N36" s="785">
        <v>0</v>
      </c>
      <c r="O36" s="785">
        <v>0</v>
      </c>
      <c r="P36" s="785">
        <v>0</v>
      </c>
      <c r="Q36" s="785">
        <v>0</v>
      </c>
      <c r="R36" s="786">
        <v>0</v>
      </c>
      <c r="S36" s="619" t="s">
        <v>1271</v>
      </c>
      <c r="T36" s="1041"/>
      <c r="U36" s="1041"/>
      <c r="V36" s="1041"/>
      <c r="W36" s="1041"/>
    </row>
    <row r="37" spans="2:26" s="512" customFormat="1" ht="26.25" customHeight="1" x14ac:dyDescent="0.2">
      <c r="B37" s="618" t="s">
        <v>955</v>
      </c>
      <c r="C37" s="882">
        <v>42.631999999999998</v>
      </c>
      <c r="D37" s="882">
        <v>278.74099999999999</v>
      </c>
      <c r="E37" s="925">
        <v>384.01465482400005</v>
      </c>
      <c r="F37" s="925">
        <v>927.749355928</v>
      </c>
      <c r="G37" s="787">
        <v>339.50422444000003</v>
      </c>
      <c r="H37" s="785">
        <v>353.55313773999995</v>
      </c>
      <c r="I37" s="785">
        <v>411.50883708499998</v>
      </c>
      <c r="J37" s="785">
        <v>431.17461593399997</v>
      </c>
      <c r="K37" s="785">
        <v>479.624070174</v>
      </c>
      <c r="L37" s="785">
        <v>563.26176802800001</v>
      </c>
      <c r="M37" s="785">
        <v>537.81376002799993</v>
      </c>
      <c r="N37" s="785">
        <v>733.09833109600004</v>
      </c>
      <c r="O37" s="785">
        <v>809.90782405499999</v>
      </c>
      <c r="P37" s="785">
        <v>706.20104449300004</v>
      </c>
      <c r="Q37" s="785">
        <v>944.12386565600002</v>
      </c>
      <c r="R37" s="786">
        <v>927.749355928</v>
      </c>
      <c r="S37" s="619" t="s">
        <v>1189</v>
      </c>
      <c r="T37" s="1041"/>
      <c r="U37" s="1041"/>
      <c r="V37" s="1041"/>
      <c r="W37" s="1041"/>
    </row>
    <row r="38" spans="2:26" s="512" customFormat="1" ht="26.25" customHeight="1" x14ac:dyDescent="0.2">
      <c r="B38" s="618" t="s">
        <v>936</v>
      </c>
      <c r="C38" s="882">
        <v>0</v>
      </c>
      <c r="D38" s="882">
        <v>0</v>
      </c>
      <c r="E38" s="925">
        <v>0</v>
      </c>
      <c r="F38" s="925">
        <v>0</v>
      </c>
      <c r="G38" s="787">
        <v>0</v>
      </c>
      <c r="H38" s="785">
        <v>0</v>
      </c>
      <c r="I38" s="785">
        <v>0</v>
      </c>
      <c r="J38" s="785">
        <v>0</v>
      </c>
      <c r="K38" s="785">
        <v>0</v>
      </c>
      <c r="L38" s="785">
        <v>0</v>
      </c>
      <c r="M38" s="785">
        <v>0</v>
      </c>
      <c r="N38" s="785">
        <v>0</v>
      </c>
      <c r="O38" s="785">
        <v>0</v>
      </c>
      <c r="P38" s="785">
        <v>0</v>
      </c>
      <c r="Q38" s="785">
        <v>0</v>
      </c>
      <c r="R38" s="786">
        <v>0</v>
      </c>
      <c r="S38" s="619" t="s">
        <v>1040</v>
      </c>
      <c r="T38" s="1041"/>
      <c r="U38" s="1041"/>
      <c r="V38" s="1041"/>
      <c r="W38" s="1041"/>
    </row>
    <row r="39" spans="2:26" s="984" customFormat="1" ht="9" customHeight="1" x14ac:dyDescent="0.2">
      <c r="B39" s="994"/>
      <c r="C39" s="882"/>
      <c r="D39" s="882"/>
      <c r="E39" s="925"/>
      <c r="F39" s="925"/>
      <c r="G39" s="787"/>
      <c r="H39" s="785"/>
      <c r="I39" s="785"/>
      <c r="J39" s="785"/>
      <c r="K39" s="785"/>
      <c r="L39" s="785"/>
      <c r="M39" s="785"/>
      <c r="N39" s="785"/>
      <c r="O39" s="785"/>
      <c r="P39" s="785"/>
      <c r="Q39" s="785"/>
      <c r="R39" s="786"/>
      <c r="S39" s="996"/>
      <c r="T39" s="1041"/>
      <c r="U39" s="1041"/>
      <c r="V39" s="1041"/>
      <c r="W39" s="1041"/>
      <c r="X39" s="1009"/>
      <c r="Y39" s="1009"/>
      <c r="Z39" s="1009"/>
    </row>
    <row r="40" spans="2:26" s="1036" customFormat="1" ht="26.25" customHeight="1" x14ac:dyDescent="0.2">
      <c r="B40" s="454" t="s">
        <v>956</v>
      </c>
      <c r="C40" s="878">
        <v>425.53300000000002</v>
      </c>
      <c r="D40" s="878">
        <v>465.07600000000002</v>
      </c>
      <c r="E40" s="921">
        <v>500.96527873600002</v>
      </c>
      <c r="F40" s="921">
        <v>601.66195566099998</v>
      </c>
      <c r="G40" s="790">
        <v>491.21987750599999</v>
      </c>
      <c r="H40" s="788">
        <v>485.25318750100001</v>
      </c>
      <c r="I40" s="788">
        <v>492.50582110399995</v>
      </c>
      <c r="J40" s="788">
        <v>471.53647610600001</v>
      </c>
      <c r="K40" s="788">
        <v>474.72033110299998</v>
      </c>
      <c r="L40" s="788">
        <v>491.91962519200001</v>
      </c>
      <c r="M40" s="788">
        <v>491.95119727600002</v>
      </c>
      <c r="N40" s="788">
        <v>503.32347506600001</v>
      </c>
      <c r="O40" s="788">
        <v>530.98615935700002</v>
      </c>
      <c r="P40" s="788">
        <v>534.73679131300003</v>
      </c>
      <c r="Q40" s="788">
        <v>547.25978453900007</v>
      </c>
      <c r="R40" s="789">
        <v>601.66195566099998</v>
      </c>
      <c r="S40" s="617" t="s">
        <v>827</v>
      </c>
      <c r="T40" s="1041"/>
      <c r="U40" s="1041"/>
      <c r="V40" s="1041"/>
      <c r="W40" s="1041"/>
    </row>
    <row r="41" spans="2:26" s="984" customFormat="1" ht="9" customHeight="1" x14ac:dyDescent="0.2">
      <c r="B41" s="994"/>
      <c r="C41" s="882"/>
      <c r="D41" s="882"/>
      <c r="E41" s="925"/>
      <c r="F41" s="925"/>
      <c r="G41" s="787"/>
      <c r="H41" s="785"/>
      <c r="I41" s="785"/>
      <c r="J41" s="785"/>
      <c r="K41" s="785"/>
      <c r="L41" s="785"/>
      <c r="M41" s="785"/>
      <c r="N41" s="785"/>
      <c r="O41" s="785"/>
      <c r="P41" s="785"/>
      <c r="Q41" s="785"/>
      <c r="R41" s="786"/>
      <c r="S41" s="996"/>
      <c r="T41" s="1041"/>
      <c r="U41" s="1041"/>
      <c r="V41" s="1041"/>
      <c r="W41" s="1041"/>
      <c r="X41" s="1009"/>
      <c r="Y41" s="1009"/>
      <c r="Z41" s="1009"/>
    </row>
    <row r="42" spans="2:26" s="1036" customFormat="1" ht="26.25" customHeight="1" x14ac:dyDescent="0.2">
      <c r="B42" s="454" t="s">
        <v>13</v>
      </c>
      <c r="C42" s="878">
        <v>356.15100000000001</v>
      </c>
      <c r="D42" s="878">
        <v>505.524</v>
      </c>
      <c r="E42" s="921">
        <v>728.66600507199996</v>
      </c>
      <c r="F42" s="921">
        <v>1170.391203553</v>
      </c>
      <c r="G42" s="790">
        <v>779.84802357499996</v>
      </c>
      <c r="H42" s="788">
        <v>822.57771661100003</v>
      </c>
      <c r="I42" s="788">
        <v>923.95315266400007</v>
      </c>
      <c r="J42" s="788">
        <v>997.11922999400008</v>
      </c>
      <c r="K42" s="788">
        <v>1127.4281972270001</v>
      </c>
      <c r="L42" s="788">
        <v>1199.309295626</v>
      </c>
      <c r="M42" s="788">
        <v>1311.8470626220001</v>
      </c>
      <c r="N42" s="788">
        <v>1032.6463066219999</v>
      </c>
      <c r="O42" s="788">
        <v>1074.4870765869998</v>
      </c>
      <c r="P42" s="788">
        <v>1123.4562098000001</v>
      </c>
      <c r="Q42" s="788">
        <v>1150.799448363</v>
      </c>
      <c r="R42" s="789">
        <v>1170.391203553</v>
      </c>
      <c r="S42" s="617" t="s">
        <v>826</v>
      </c>
      <c r="T42" s="1041"/>
      <c r="U42" s="1041"/>
      <c r="V42" s="1041"/>
      <c r="W42" s="1041"/>
    </row>
    <row r="43" spans="2:26" s="1036" customFormat="1" ht="26.25" customHeight="1" x14ac:dyDescent="0.2">
      <c r="B43" s="618" t="s">
        <v>935</v>
      </c>
      <c r="C43" s="882">
        <v>0</v>
      </c>
      <c r="D43" s="882">
        <v>0</v>
      </c>
      <c r="E43" s="925">
        <v>0</v>
      </c>
      <c r="F43" s="925">
        <v>0</v>
      </c>
      <c r="G43" s="787">
        <v>0</v>
      </c>
      <c r="H43" s="785">
        <v>0</v>
      </c>
      <c r="I43" s="785">
        <v>0</v>
      </c>
      <c r="J43" s="785">
        <v>0</v>
      </c>
      <c r="K43" s="785">
        <v>0</v>
      </c>
      <c r="L43" s="785">
        <v>0</v>
      </c>
      <c r="M43" s="785">
        <v>0</v>
      </c>
      <c r="N43" s="785">
        <v>0</v>
      </c>
      <c r="O43" s="785">
        <v>0</v>
      </c>
      <c r="P43" s="785">
        <v>0</v>
      </c>
      <c r="Q43" s="785">
        <v>0</v>
      </c>
      <c r="R43" s="786">
        <v>0</v>
      </c>
      <c r="S43" s="619" t="s">
        <v>1188</v>
      </c>
      <c r="T43" s="1041"/>
      <c r="U43" s="1041"/>
      <c r="V43" s="1041"/>
      <c r="W43" s="1041"/>
    </row>
    <row r="44" spans="2:26" s="1036" customFormat="1" ht="26.25" customHeight="1" x14ac:dyDescent="0.2">
      <c r="B44" s="618" t="s">
        <v>954</v>
      </c>
      <c r="C44" s="882">
        <v>0</v>
      </c>
      <c r="D44" s="882">
        <v>0</v>
      </c>
      <c r="E44" s="925">
        <v>0</v>
      </c>
      <c r="F44" s="925">
        <v>0</v>
      </c>
      <c r="G44" s="787">
        <v>0</v>
      </c>
      <c r="H44" s="785">
        <v>0</v>
      </c>
      <c r="I44" s="785">
        <v>0</v>
      </c>
      <c r="J44" s="785">
        <v>0</v>
      </c>
      <c r="K44" s="785">
        <v>0</v>
      </c>
      <c r="L44" s="785">
        <v>0</v>
      </c>
      <c r="M44" s="785">
        <v>0</v>
      </c>
      <c r="N44" s="785">
        <v>0</v>
      </c>
      <c r="O44" s="785">
        <v>0</v>
      </c>
      <c r="P44" s="785">
        <v>0</v>
      </c>
      <c r="Q44" s="785">
        <v>0</v>
      </c>
      <c r="R44" s="786">
        <v>0</v>
      </c>
      <c r="S44" s="619" t="s">
        <v>1271</v>
      </c>
      <c r="T44" s="1041"/>
      <c r="U44" s="1041"/>
      <c r="V44" s="1041"/>
      <c r="W44" s="1041"/>
    </row>
    <row r="45" spans="2:26" s="1036" customFormat="1" ht="26.25" customHeight="1" x14ac:dyDescent="0.2">
      <c r="B45" s="618" t="s">
        <v>955</v>
      </c>
      <c r="C45" s="882">
        <v>356.15100000000001</v>
      </c>
      <c r="D45" s="882">
        <v>505.524</v>
      </c>
      <c r="E45" s="925">
        <v>728.66600507199996</v>
      </c>
      <c r="F45" s="925">
        <v>1170.391203553</v>
      </c>
      <c r="G45" s="787">
        <v>779.84802357499996</v>
      </c>
      <c r="H45" s="785">
        <v>822.57771661100003</v>
      </c>
      <c r="I45" s="785">
        <v>923.95315266400007</v>
      </c>
      <c r="J45" s="785">
        <v>997.11922999400008</v>
      </c>
      <c r="K45" s="785">
        <v>1127.4281972270001</v>
      </c>
      <c r="L45" s="785">
        <v>1199.309295626</v>
      </c>
      <c r="M45" s="785">
        <v>1311.8470626220001</v>
      </c>
      <c r="N45" s="785">
        <v>1032.6463066219999</v>
      </c>
      <c r="O45" s="785">
        <v>1074.4870765869998</v>
      </c>
      <c r="P45" s="785">
        <v>1123.4562098000001</v>
      </c>
      <c r="Q45" s="785">
        <v>1150.799448363</v>
      </c>
      <c r="R45" s="786">
        <v>1170.391203553</v>
      </c>
      <c r="S45" s="619" t="s">
        <v>1189</v>
      </c>
      <c r="T45" s="1041"/>
      <c r="U45" s="1041"/>
      <c r="V45" s="1041"/>
      <c r="W45" s="1041"/>
    </row>
    <row r="46" spans="2:26" s="1036" customFormat="1" ht="26.25" customHeight="1" x14ac:dyDescent="0.2">
      <c r="B46" s="618" t="s">
        <v>936</v>
      </c>
      <c r="C46" s="882">
        <v>0</v>
      </c>
      <c r="D46" s="882">
        <v>0</v>
      </c>
      <c r="E46" s="925">
        <v>0</v>
      </c>
      <c r="F46" s="925">
        <v>0</v>
      </c>
      <c r="G46" s="787">
        <v>0</v>
      </c>
      <c r="H46" s="785">
        <v>0</v>
      </c>
      <c r="I46" s="785">
        <v>0</v>
      </c>
      <c r="J46" s="785">
        <v>0</v>
      </c>
      <c r="K46" s="785">
        <v>0</v>
      </c>
      <c r="L46" s="785">
        <v>0</v>
      </c>
      <c r="M46" s="785">
        <v>0</v>
      </c>
      <c r="N46" s="785">
        <v>0</v>
      </c>
      <c r="O46" s="785">
        <v>0</v>
      </c>
      <c r="P46" s="785">
        <v>0</v>
      </c>
      <c r="Q46" s="785">
        <v>0</v>
      </c>
      <c r="R46" s="786">
        <v>0</v>
      </c>
      <c r="S46" s="619" t="s">
        <v>1040</v>
      </c>
      <c r="T46" s="1041"/>
      <c r="U46" s="1041"/>
      <c r="V46" s="1041"/>
      <c r="W46" s="1041"/>
    </row>
    <row r="47" spans="2:26" s="984" customFormat="1" ht="9" customHeight="1" x14ac:dyDescent="0.2">
      <c r="B47" s="994"/>
      <c r="C47" s="882"/>
      <c r="D47" s="882"/>
      <c r="E47" s="925"/>
      <c r="F47" s="925"/>
      <c r="G47" s="787"/>
      <c r="H47" s="785"/>
      <c r="I47" s="785"/>
      <c r="J47" s="785"/>
      <c r="K47" s="785"/>
      <c r="L47" s="785"/>
      <c r="M47" s="785"/>
      <c r="N47" s="785"/>
      <c r="O47" s="785"/>
      <c r="P47" s="785"/>
      <c r="Q47" s="785"/>
      <c r="R47" s="786"/>
      <c r="S47" s="996"/>
      <c r="T47" s="1041"/>
      <c r="U47" s="1041"/>
      <c r="V47" s="1041"/>
      <c r="W47" s="1041"/>
      <c r="X47" s="1009"/>
      <c r="Y47" s="1009"/>
      <c r="Z47" s="1009"/>
    </row>
    <row r="48" spans="2:26" s="1036" customFormat="1" ht="30.75" x14ac:dyDescent="0.2">
      <c r="B48" s="454" t="s">
        <v>1162</v>
      </c>
      <c r="C48" s="878">
        <v>0</v>
      </c>
      <c r="D48" s="878">
        <v>0</v>
      </c>
      <c r="E48" s="921">
        <v>0</v>
      </c>
      <c r="F48" s="921">
        <v>0</v>
      </c>
      <c r="G48" s="790">
        <v>0</v>
      </c>
      <c r="H48" s="788">
        <v>0</v>
      </c>
      <c r="I48" s="788">
        <v>0</v>
      </c>
      <c r="J48" s="788">
        <v>0</v>
      </c>
      <c r="K48" s="788">
        <v>0</v>
      </c>
      <c r="L48" s="788">
        <v>0</v>
      </c>
      <c r="M48" s="788">
        <v>0</v>
      </c>
      <c r="N48" s="788">
        <v>0</v>
      </c>
      <c r="O48" s="788">
        <v>0</v>
      </c>
      <c r="P48" s="788">
        <v>0</v>
      </c>
      <c r="Q48" s="788">
        <v>0</v>
      </c>
      <c r="R48" s="789">
        <v>0</v>
      </c>
      <c r="S48" s="617" t="s">
        <v>948</v>
      </c>
      <c r="T48" s="1041"/>
      <c r="U48" s="1041"/>
      <c r="V48" s="1041"/>
      <c r="W48" s="1041"/>
    </row>
    <row r="49" spans="2:26" s="984" customFormat="1" ht="9" customHeight="1" x14ac:dyDescent="0.2">
      <c r="B49" s="454"/>
      <c r="C49" s="882"/>
      <c r="D49" s="882"/>
      <c r="E49" s="925"/>
      <c r="F49" s="925"/>
      <c r="G49" s="787"/>
      <c r="H49" s="785"/>
      <c r="I49" s="785"/>
      <c r="J49" s="785"/>
      <c r="K49" s="785"/>
      <c r="L49" s="785"/>
      <c r="M49" s="785"/>
      <c r="N49" s="785"/>
      <c r="O49" s="785"/>
      <c r="P49" s="785"/>
      <c r="Q49" s="785"/>
      <c r="R49" s="786"/>
      <c r="S49" s="617"/>
      <c r="T49" s="1041"/>
      <c r="U49" s="1041"/>
      <c r="V49" s="1041"/>
      <c r="W49" s="1041"/>
      <c r="X49" s="1009"/>
      <c r="Y49" s="1009"/>
      <c r="Z49" s="1009"/>
    </row>
    <row r="50" spans="2:26" s="1036" customFormat="1" ht="30.75" x14ac:dyDescent="0.2">
      <c r="B50" s="454" t="s">
        <v>849</v>
      </c>
      <c r="C50" s="878">
        <v>0</v>
      </c>
      <c r="D50" s="878">
        <v>0</v>
      </c>
      <c r="E50" s="921">
        <v>0</v>
      </c>
      <c r="F50" s="921">
        <v>0</v>
      </c>
      <c r="G50" s="790">
        <v>0</v>
      </c>
      <c r="H50" s="788">
        <v>0</v>
      </c>
      <c r="I50" s="788">
        <v>0</v>
      </c>
      <c r="J50" s="788">
        <v>0</v>
      </c>
      <c r="K50" s="788">
        <v>0</v>
      </c>
      <c r="L50" s="788">
        <v>0</v>
      </c>
      <c r="M50" s="788">
        <v>0</v>
      </c>
      <c r="N50" s="788">
        <v>0</v>
      </c>
      <c r="O50" s="788">
        <v>0</v>
      </c>
      <c r="P50" s="788">
        <v>0</v>
      </c>
      <c r="Q50" s="788">
        <v>0</v>
      </c>
      <c r="R50" s="789">
        <v>0</v>
      </c>
      <c r="S50" s="617" t="s">
        <v>313</v>
      </c>
      <c r="T50" s="1041"/>
      <c r="U50" s="1041"/>
      <c r="V50" s="1041"/>
      <c r="W50" s="1041"/>
    </row>
    <row r="51" spans="2:26" s="984" customFormat="1" ht="15" customHeight="1" x14ac:dyDescent="0.2">
      <c r="B51" s="454"/>
      <c r="C51" s="882"/>
      <c r="D51" s="882"/>
      <c r="E51" s="925"/>
      <c r="F51" s="925"/>
      <c r="G51" s="787"/>
      <c r="H51" s="785"/>
      <c r="I51" s="785"/>
      <c r="J51" s="785"/>
      <c r="K51" s="785"/>
      <c r="L51" s="785"/>
      <c r="M51" s="785"/>
      <c r="N51" s="785"/>
      <c r="O51" s="785"/>
      <c r="P51" s="785"/>
      <c r="Q51" s="785"/>
      <c r="R51" s="786"/>
      <c r="S51" s="617"/>
      <c r="T51" s="1041"/>
      <c r="U51" s="1041"/>
      <c r="V51" s="1041"/>
      <c r="W51" s="1041"/>
      <c r="X51" s="1009"/>
      <c r="Y51" s="1009"/>
      <c r="Z51" s="1009"/>
    </row>
    <row r="52" spans="2:26" s="1036" customFormat="1" ht="30.75" x14ac:dyDescent="0.2">
      <c r="B52" s="454" t="s">
        <v>713</v>
      </c>
      <c r="C52" s="878">
        <v>0</v>
      </c>
      <c r="D52" s="878">
        <v>22.754000000000001</v>
      </c>
      <c r="E52" s="921">
        <v>54.283000000000001</v>
      </c>
      <c r="F52" s="921">
        <v>90.700999999999993</v>
      </c>
      <c r="G52" s="790">
        <v>59.084000000000003</v>
      </c>
      <c r="H52" s="788">
        <v>64.888000000000005</v>
      </c>
      <c r="I52" s="788">
        <v>71.231999999999999</v>
      </c>
      <c r="J52" s="788">
        <v>73.921999999999997</v>
      </c>
      <c r="K52" s="788">
        <v>83.712000000000003</v>
      </c>
      <c r="L52" s="788">
        <v>78.162000000000006</v>
      </c>
      <c r="M52" s="788">
        <v>78.867000000000004</v>
      </c>
      <c r="N52" s="788">
        <v>80.798000000000002</v>
      </c>
      <c r="O52" s="788">
        <v>80.853999999999999</v>
      </c>
      <c r="P52" s="788">
        <v>85.228999999999999</v>
      </c>
      <c r="Q52" s="788">
        <v>89.058000000000007</v>
      </c>
      <c r="R52" s="789">
        <v>90.700999999999993</v>
      </c>
      <c r="S52" s="617" t="s">
        <v>314</v>
      </c>
      <c r="T52" s="1041"/>
      <c r="U52" s="1041"/>
      <c r="V52" s="1041"/>
      <c r="W52" s="1041"/>
    </row>
    <row r="53" spans="2:26" s="984" customFormat="1" ht="15" customHeight="1" x14ac:dyDescent="0.2">
      <c r="B53" s="994"/>
      <c r="C53" s="882"/>
      <c r="D53" s="882"/>
      <c r="E53" s="925"/>
      <c r="F53" s="925"/>
      <c r="G53" s="787"/>
      <c r="H53" s="785"/>
      <c r="I53" s="785"/>
      <c r="J53" s="785"/>
      <c r="K53" s="785"/>
      <c r="L53" s="785"/>
      <c r="M53" s="785"/>
      <c r="N53" s="785"/>
      <c r="O53" s="785"/>
      <c r="P53" s="785"/>
      <c r="Q53" s="785"/>
      <c r="R53" s="786"/>
      <c r="S53" s="996"/>
      <c r="T53" s="1041"/>
      <c r="U53" s="1041"/>
      <c r="V53" s="1041"/>
      <c r="W53" s="1041"/>
      <c r="X53" s="1009"/>
      <c r="Y53" s="1009"/>
      <c r="Z53" s="1009"/>
    </row>
    <row r="54" spans="2:26" s="1036" customFormat="1" ht="30.75" x14ac:dyDescent="0.2">
      <c r="B54" s="454" t="s">
        <v>714</v>
      </c>
      <c r="C54" s="878">
        <v>0</v>
      </c>
      <c r="D54" s="878">
        <v>0</v>
      </c>
      <c r="E54" s="921">
        <v>0</v>
      </c>
      <c r="F54" s="921">
        <v>0</v>
      </c>
      <c r="G54" s="790">
        <v>0</v>
      </c>
      <c r="H54" s="788">
        <v>0</v>
      </c>
      <c r="I54" s="788">
        <v>0</v>
      </c>
      <c r="J54" s="788">
        <v>0</v>
      </c>
      <c r="K54" s="788">
        <v>0</v>
      </c>
      <c r="L54" s="788">
        <v>0</v>
      </c>
      <c r="M54" s="788">
        <v>0</v>
      </c>
      <c r="N54" s="788">
        <v>0</v>
      </c>
      <c r="O54" s="788">
        <v>0</v>
      </c>
      <c r="P54" s="788">
        <v>0</v>
      </c>
      <c r="Q54" s="788">
        <v>0</v>
      </c>
      <c r="R54" s="789">
        <v>0</v>
      </c>
      <c r="S54" s="617" t="s">
        <v>949</v>
      </c>
      <c r="T54" s="1041"/>
      <c r="U54" s="1041"/>
      <c r="V54" s="1041"/>
      <c r="W54" s="1041"/>
    </row>
    <row r="55" spans="2:26" s="984" customFormat="1" ht="9" customHeight="1" x14ac:dyDescent="0.2">
      <c r="B55" s="994"/>
      <c r="C55" s="882"/>
      <c r="D55" s="882"/>
      <c r="E55" s="925"/>
      <c r="F55" s="925"/>
      <c r="G55" s="787"/>
      <c r="H55" s="785"/>
      <c r="I55" s="785"/>
      <c r="J55" s="785"/>
      <c r="K55" s="785"/>
      <c r="L55" s="785"/>
      <c r="M55" s="785"/>
      <c r="N55" s="785"/>
      <c r="O55" s="785"/>
      <c r="P55" s="785"/>
      <c r="Q55" s="785"/>
      <c r="R55" s="786"/>
      <c r="S55" s="996"/>
      <c r="T55" s="1041"/>
      <c r="U55" s="1041"/>
      <c r="V55" s="1041"/>
      <c r="W55" s="1041"/>
      <c r="X55" s="1009"/>
      <c r="Y55" s="1009"/>
      <c r="Z55" s="1009"/>
    </row>
    <row r="56" spans="2:26" s="1036" customFormat="1" ht="30.75" x14ac:dyDescent="0.2">
      <c r="B56" s="454" t="s">
        <v>715</v>
      </c>
      <c r="C56" s="878">
        <v>1173.9955750336892</v>
      </c>
      <c r="D56" s="878">
        <v>1453.5570942280001</v>
      </c>
      <c r="E56" s="921">
        <v>1636.1782028399998</v>
      </c>
      <c r="F56" s="921">
        <v>2463.6565657790002</v>
      </c>
      <c r="G56" s="790">
        <v>1676.7849545217998</v>
      </c>
      <c r="H56" s="788">
        <v>1736.4697372919998</v>
      </c>
      <c r="I56" s="788">
        <v>1777.0904608380001</v>
      </c>
      <c r="J56" s="788">
        <v>2145.8468940580001</v>
      </c>
      <c r="K56" s="788">
        <v>2194.8414468430001</v>
      </c>
      <c r="L56" s="788">
        <v>2197.975452184</v>
      </c>
      <c r="M56" s="788">
        <v>2235.0894733370001</v>
      </c>
      <c r="N56" s="788">
        <v>2326.7600061420003</v>
      </c>
      <c r="O56" s="788">
        <v>2411.5039050300002</v>
      </c>
      <c r="P56" s="788">
        <v>2482.465083734</v>
      </c>
      <c r="Q56" s="788">
        <v>2518.3378185649999</v>
      </c>
      <c r="R56" s="789">
        <v>2463.6565657790002</v>
      </c>
      <c r="S56" s="617" t="s">
        <v>856</v>
      </c>
      <c r="T56" s="1041"/>
      <c r="U56" s="1041"/>
      <c r="V56" s="1041"/>
      <c r="W56" s="1041"/>
    </row>
    <row r="57" spans="2:26" s="984" customFormat="1" ht="15" customHeight="1" x14ac:dyDescent="0.2">
      <c r="B57" s="994"/>
      <c r="C57" s="882"/>
      <c r="D57" s="882"/>
      <c r="E57" s="925"/>
      <c r="F57" s="925"/>
      <c r="G57" s="787"/>
      <c r="H57" s="785"/>
      <c r="I57" s="785"/>
      <c r="J57" s="785"/>
      <c r="K57" s="785"/>
      <c r="L57" s="785"/>
      <c r="M57" s="785"/>
      <c r="N57" s="785"/>
      <c r="O57" s="785"/>
      <c r="P57" s="785"/>
      <c r="Q57" s="785"/>
      <c r="R57" s="786"/>
      <c r="S57" s="996"/>
      <c r="T57" s="1041"/>
      <c r="U57" s="1041"/>
      <c r="V57" s="1041"/>
      <c r="W57" s="1041"/>
      <c r="X57" s="1009"/>
      <c r="Y57" s="1009"/>
      <c r="Z57" s="1009"/>
    </row>
    <row r="58" spans="2:26" s="1036" customFormat="1" ht="30.75" x14ac:dyDescent="0.2">
      <c r="B58" s="454" t="s">
        <v>885</v>
      </c>
      <c r="C58" s="878">
        <v>725.30081146037492</v>
      </c>
      <c r="D58" s="878">
        <v>779.64929826499997</v>
      </c>
      <c r="E58" s="921">
        <v>753.22697680051601</v>
      </c>
      <c r="F58" s="921">
        <v>805.36517606680002</v>
      </c>
      <c r="G58" s="790">
        <v>764.15361082679999</v>
      </c>
      <c r="H58" s="788">
        <v>768.97143484000003</v>
      </c>
      <c r="I58" s="788">
        <v>779.69806381399997</v>
      </c>
      <c r="J58" s="788">
        <v>788.9329392799998</v>
      </c>
      <c r="K58" s="788">
        <v>799.16917252399992</v>
      </c>
      <c r="L58" s="788">
        <v>789.28045007700007</v>
      </c>
      <c r="M58" s="788">
        <v>793.79447807799988</v>
      </c>
      <c r="N58" s="788">
        <v>805.88621761290005</v>
      </c>
      <c r="O58" s="788">
        <v>798.33423216418589</v>
      </c>
      <c r="P58" s="788">
        <v>818.51168316289989</v>
      </c>
      <c r="Q58" s="788">
        <v>829.91617142309997</v>
      </c>
      <c r="R58" s="789">
        <v>805.36517606680002</v>
      </c>
      <c r="S58" s="617" t="s">
        <v>6</v>
      </c>
      <c r="T58" s="1041"/>
      <c r="U58" s="1041"/>
      <c r="V58" s="1041"/>
      <c r="W58" s="1041"/>
    </row>
    <row r="59" spans="2:26" s="502" customFormat="1" ht="31.5" thickBot="1" x14ac:dyDescent="0.75">
      <c r="B59" s="1047"/>
      <c r="C59" s="1653"/>
      <c r="D59" s="1653"/>
      <c r="E59" s="1652"/>
      <c r="F59" s="1652"/>
      <c r="G59" s="505"/>
      <c r="H59" s="506"/>
      <c r="I59" s="506"/>
      <c r="J59" s="506"/>
      <c r="K59" s="506"/>
      <c r="L59" s="506"/>
      <c r="M59" s="506"/>
      <c r="N59" s="506"/>
      <c r="O59" s="506"/>
      <c r="P59" s="506"/>
      <c r="Q59" s="506"/>
      <c r="R59" s="507"/>
      <c r="S59" s="509"/>
      <c r="T59" s="503"/>
      <c r="V59" s="503"/>
      <c r="W59" s="503"/>
    </row>
    <row r="60" spans="2:26" ht="27.75" thickTop="1" x14ac:dyDescent="0.65">
      <c r="G60" s="266"/>
      <c r="H60" s="266"/>
      <c r="I60" s="266"/>
      <c r="J60" s="266"/>
      <c r="K60" s="266"/>
      <c r="L60" s="266"/>
      <c r="M60" s="266"/>
      <c r="N60" s="266"/>
      <c r="O60" s="266"/>
      <c r="P60" s="266"/>
      <c r="Q60" s="266"/>
      <c r="R60" s="266"/>
      <c r="T60" s="270"/>
      <c r="W60" s="270"/>
    </row>
    <row r="61" spans="2:26" s="334" customFormat="1" ht="22.5" x14ac:dyDescent="0.5">
      <c r="B61" s="334" t="s">
        <v>1537</v>
      </c>
      <c r="S61" s="480" t="s">
        <v>1755</v>
      </c>
    </row>
    <row r="62" spans="2:26" s="129" customFormat="1" x14ac:dyDescent="0.5">
      <c r="B62" s="63"/>
      <c r="C62" s="63"/>
      <c r="D62" s="63"/>
      <c r="E62" s="63"/>
      <c r="F62" s="63"/>
      <c r="S62" s="259"/>
    </row>
    <row r="63" spans="2:26" s="129" customFormat="1" ht="9" customHeight="1" x14ac:dyDescent="0.5">
      <c r="B63" s="63"/>
      <c r="C63" s="63"/>
      <c r="D63" s="63"/>
      <c r="E63" s="63"/>
      <c r="F63" s="63"/>
      <c r="S63" s="259"/>
    </row>
    <row r="64" spans="2:26" s="129" customFormat="1" ht="18.75" x14ac:dyDescent="0.45">
      <c r="B64" s="143"/>
      <c r="C64" s="143"/>
      <c r="D64" s="143"/>
      <c r="E64" s="143"/>
      <c r="F64" s="143"/>
    </row>
    <row r="65" spans="1:19" s="264" customFormat="1" ht="9" customHeight="1" x14ac:dyDescent="0.5">
      <c r="G65" s="1599"/>
      <c r="H65" s="1599"/>
      <c r="I65" s="1599"/>
      <c r="J65" s="1599"/>
      <c r="K65" s="1599"/>
      <c r="L65" s="1599"/>
      <c r="M65" s="1599"/>
      <c r="N65" s="1599"/>
      <c r="O65" s="1599"/>
      <c r="P65" s="1599"/>
      <c r="Q65" s="1599"/>
      <c r="R65" s="1599"/>
    </row>
    <row r="66" spans="1:19" x14ac:dyDescent="0.5">
      <c r="G66" s="1599"/>
      <c r="H66" s="1599"/>
      <c r="I66" s="1599"/>
      <c r="J66" s="1599"/>
      <c r="K66" s="1599"/>
      <c r="L66" s="1599"/>
      <c r="M66" s="1599"/>
      <c r="N66" s="1599"/>
      <c r="O66" s="1599"/>
      <c r="P66" s="1599"/>
      <c r="Q66" s="1599"/>
      <c r="R66" s="1599"/>
      <c r="S66" s="265"/>
    </row>
    <row r="67" spans="1:19" ht="9" customHeight="1" x14ac:dyDescent="0.5">
      <c r="G67" s="1599"/>
      <c r="H67" s="1599"/>
      <c r="I67" s="1599"/>
      <c r="J67" s="1599"/>
      <c r="K67" s="1599"/>
      <c r="L67" s="1599"/>
      <c r="M67" s="1599"/>
      <c r="N67" s="1599"/>
      <c r="O67" s="1599"/>
      <c r="P67" s="1599"/>
      <c r="Q67" s="1599"/>
      <c r="R67" s="1599"/>
      <c r="S67" s="265"/>
    </row>
    <row r="68" spans="1:19" s="264" customFormat="1" x14ac:dyDescent="0.5">
      <c r="A68" s="265"/>
      <c r="G68" s="1599"/>
      <c r="H68" s="1599"/>
      <c r="I68" s="1599"/>
      <c r="J68" s="1599"/>
      <c r="K68" s="1599"/>
      <c r="L68" s="1599"/>
      <c r="M68" s="1599"/>
      <c r="N68" s="1599"/>
      <c r="O68" s="1599"/>
      <c r="P68" s="1599"/>
      <c r="Q68" s="1599"/>
      <c r="R68" s="1599"/>
    </row>
    <row r="69" spans="1:19" ht="9" customHeight="1" x14ac:dyDescent="0.5">
      <c r="G69" s="1599"/>
      <c r="H69" s="1599"/>
      <c r="I69" s="1599"/>
      <c r="J69" s="1599"/>
      <c r="K69" s="1599"/>
      <c r="L69" s="1599"/>
      <c r="M69" s="1599"/>
      <c r="N69" s="1599"/>
      <c r="O69" s="1599"/>
      <c r="P69" s="1599"/>
      <c r="Q69" s="1599"/>
      <c r="R69" s="1599"/>
      <c r="S69" s="265"/>
    </row>
    <row r="70" spans="1:19" x14ac:dyDescent="0.5">
      <c r="G70" s="1599"/>
      <c r="H70" s="1599"/>
      <c r="I70" s="1599"/>
      <c r="J70" s="1599"/>
      <c r="K70" s="1599"/>
      <c r="L70" s="1599"/>
      <c r="M70" s="1599"/>
      <c r="N70" s="1599"/>
      <c r="O70" s="1599"/>
      <c r="P70" s="1599"/>
      <c r="Q70" s="1599"/>
      <c r="R70" s="1599"/>
      <c r="S70" s="265"/>
    </row>
    <row r="71" spans="1:19" ht="9" customHeight="1" x14ac:dyDescent="0.5">
      <c r="G71" s="1599"/>
      <c r="H71" s="1599"/>
      <c r="I71" s="1599"/>
      <c r="J71" s="1599"/>
      <c r="K71" s="1599"/>
      <c r="L71" s="1599"/>
      <c r="M71" s="1599"/>
      <c r="N71" s="1599"/>
      <c r="O71" s="1599"/>
      <c r="P71" s="1599"/>
      <c r="Q71" s="1599"/>
      <c r="R71" s="1599"/>
      <c r="S71" s="265"/>
    </row>
    <row r="72" spans="1:19" x14ac:dyDescent="0.5">
      <c r="G72" s="1599"/>
      <c r="H72" s="1599"/>
      <c r="I72" s="1599"/>
      <c r="J72" s="1599"/>
      <c r="K72" s="1599"/>
      <c r="L72" s="1599"/>
      <c r="M72" s="1599"/>
      <c r="N72" s="1599"/>
      <c r="O72" s="1599"/>
      <c r="P72" s="1599"/>
      <c r="Q72" s="1599"/>
      <c r="R72" s="1599"/>
      <c r="S72" s="265"/>
    </row>
    <row r="73" spans="1:19" ht="9" customHeight="1" x14ac:dyDescent="0.5">
      <c r="G73" s="1599"/>
      <c r="H73" s="1599"/>
      <c r="I73" s="1599"/>
      <c r="J73" s="1599"/>
      <c r="K73" s="1599"/>
      <c r="L73" s="1599"/>
      <c r="M73" s="1599"/>
      <c r="N73" s="1599"/>
      <c r="O73" s="1599"/>
      <c r="P73" s="1599"/>
      <c r="Q73" s="1599"/>
      <c r="R73" s="1599"/>
      <c r="S73" s="265"/>
    </row>
    <row r="74" spans="1:19" x14ac:dyDescent="0.5">
      <c r="G74" s="1599"/>
      <c r="H74" s="1599"/>
      <c r="I74" s="1599"/>
      <c r="J74" s="1599"/>
      <c r="K74" s="1599"/>
      <c r="L74" s="1599"/>
      <c r="M74" s="1599"/>
      <c r="N74" s="1599"/>
      <c r="O74" s="1599"/>
      <c r="P74" s="1599"/>
      <c r="Q74" s="1599"/>
      <c r="R74" s="1599"/>
      <c r="S74" s="265"/>
    </row>
    <row r="75" spans="1:19" ht="15" customHeight="1" x14ac:dyDescent="0.5">
      <c r="G75" s="1599"/>
      <c r="H75" s="1599"/>
      <c r="I75" s="1599"/>
      <c r="J75" s="1599"/>
      <c r="K75" s="1599"/>
      <c r="L75" s="1599"/>
      <c r="M75" s="1599"/>
      <c r="N75" s="1599"/>
      <c r="O75" s="1599"/>
      <c r="P75" s="1599"/>
      <c r="Q75" s="1599"/>
      <c r="R75" s="1599"/>
      <c r="S75" s="265"/>
    </row>
    <row r="76" spans="1:19" ht="12" customHeight="1" x14ac:dyDescent="0.5">
      <c r="G76" s="1599"/>
      <c r="H76" s="1599"/>
      <c r="I76" s="1599"/>
      <c r="J76" s="1599"/>
      <c r="K76" s="1599"/>
      <c r="L76" s="1599"/>
      <c r="M76" s="1599"/>
      <c r="N76" s="1599"/>
      <c r="O76" s="1599"/>
      <c r="P76" s="1599"/>
      <c r="Q76" s="1599"/>
      <c r="R76" s="1599"/>
      <c r="S76" s="265"/>
    </row>
    <row r="77" spans="1:19" x14ac:dyDescent="0.5">
      <c r="G77" s="1599"/>
      <c r="H77" s="1599"/>
      <c r="I77" s="1599"/>
      <c r="J77" s="1599"/>
      <c r="K77" s="1599"/>
      <c r="L77" s="1599"/>
      <c r="M77" s="1599"/>
      <c r="N77" s="1599"/>
      <c r="O77" s="1599"/>
      <c r="P77" s="1599"/>
      <c r="Q77" s="1599"/>
      <c r="R77" s="1599"/>
      <c r="S77" s="265"/>
    </row>
    <row r="78" spans="1:19" ht="8.25" customHeight="1" x14ac:dyDescent="0.5">
      <c r="G78" s="1599"/>
      <c r="H78" s="1599"/>
      <c r="I78" s="1599"/>
      <c r="J78" s="1599"/>
      <c r="K78" s="1599"/>
      <c r="L78" s="1599"/>
      <c r="M78" s="1599"/>
      <c r="N78" s="1599"/>
      <c r="O78" s="1599"/>
      <c r="P78" s="1599"/>
      <c r="Q78" s="1599"/>
      <c r="R78" s="1599"/>
      <c r="S78" s="265"/>
    </row>
    <row r="79" spans="1:19" ht="8.25" customHeight="1" x14ac:dyDescent="0.5">
      <c r="G79" s="1599"/>
      <c r="H79" s="1599"/>
      <c r="I79" s="1599"/>
      <c r="J79" s="1599"/>
      <c r="K79" s="1599"/>
      <c r="L79" s="1599"/>
      <c r="M79" s="1599"/>
      <c r="N79" s="1599"/>
      <c r="O79" s="1599"/>
      <c r="P79" s="1599"/>
      <c r="Q79" s="1599"/>
      <c r="R79" s="1599"/>
      <c r="S79" s="265"/>
    </row>
    <row r="80" spans="1:19" ht="8.25" customHeight="1" x14ac:dyDescent="0.5">
      <c r="G80" s="1599"/>
      <c r="H80" s="1599"/>
      <c r="I80" s="1599"/>
      <c r="J80" s="1599"/>
      <c r="K80" s="1599"/>
      <c r="L80" s="1599"/>
      <c r="M80" s="1599"/>
      <c r="N80" s="1599"/>
      <c r="O80" s="1599"/>
      <c r="P80" s="1599"/>
      <c r="Q80" s="1599"/>
      <c r="R80" s="1599"/>
      <c r="S80" s="265"/>
    </row>
    <row r="81" spans="2:19" x14ac:dyDescent="0.5">
      <c r="B81" s="265"/>
      <c r="C81" s="265"/>
      <c r="D81" s="265"/>
      <c r="E81" s="265"/>
      <c r="F81" s="265"/>
      <c r="G81" s="1599"/>
      <c r="H81" s="1599"/>
      <c r="I81" s="1599"/>
      <c r="J81" s="1599"/>
      <c r="K81" s="1599"/>
      <c r="L81" s="1599"/>
      <c r="M81" s="1599"/>
      <c r="N81" s="1599"/>
      <c r="O81" s="1599"/>
      <c r="P81" s="1599"/>
      <c r="Q81" s="1599"/>
      <c r="R81" s="1599"/>
      <c r="S81" s="265"/>
    </row>
    <row r="82" spans="2:19" x14ac:dyDescent="0.5">
      <c r="B82" s="265"/>
      <c r="C82" s="265"/>
      <c r="D82" s="265"/>
      <c r="E82" s="265"/>
      <c r="F82" s="265"/>
      <c r="G82" s="1599"/>
      <c r="H82" s="1599"/>
      <c r="I82" s="1599"/>
      <c r="J82" s="1599"/>
      <c r="K82" s="1599"/>
      <c r="L82" s="1599"/>
      <c r="M82" s="1599"/>
      <c r="N82" s="1599"/>
      <c r="O82" s="1599"/>
      <c r="P82" s="1599"/>
      <c r="Q82" s="1599"/>
      <c r="R82" s="1599"/>
      <c r="S82" s="265"/>
    </row>
    <row r="83" spans="2:19" x14ac:dyDescent="0.5">
      <c r="B83" s="265"/>
      <c r="C83" s="265"/>
      <c r="D83" s="265"/>
      <c r="E83" s="265"/>
      <c r="F83" s="265"/>
      <c r="G83" s="1599"/>
      <c r="H83" s="1599"/>
      <c r="I83" s="1599"/>
      <c r="J83" s="1599"/>
      <c r="K83" s="1599"/>
      <c r="L83" s="1599"/>
      <c r="M83" s="1599"/>
      <c r="N83" s="1599"/>
      <c r="O83" s="1599"/>
      <c r="P83" s="1599"/>
      <c r="Q83" s="1599"/>
      <c r="R83" s="1599"/>
      <c r="S83" s="265"/>
    </row>
    <row r="84" spans="2:19" x14ac:dyDescent="0.5">
      <c r="B84" s="265"/>
      <c r="C84" s="265"/>
      <c r="D84" s="265"/>
      <c r="E84" s="265"/>
      <c r="F84" s="265"/>
      <c r="G84" s="1599"/>
      <c r="H84" s="1599"/>
      <c r="I84" s="1599"/>
      <c r="J84" s="1599"/>
      <c r="K84" s="1599"/>
      <c r="L84" s="1599"/>
      <c r="M84" s="1599"/>
      <c r="N84" s="1599"/>
      <c r="O84" s="1599"/>
      <c r="P84" s="1599"/>
      <c r="Q84" s="1599"/>
      <c r="R84" s="1599"/>
      <c r="S84" s="265"/>
    </row>
    <row r="85" spans="2:19" x14ac:dyDescent="0.5">
      <c r="B85" s="265"/>
      <c r="C85" s="265"/>
      <c r="D85" s="265"/>
      <c r="E85" s="265"/>
      <c r="F85" s="265"/>
      <c r="G85" s="1599"/>
      <c r="H85" s="1599"/>
      <c r="I85" s="1599"/>
      <c r="J85" s="1599"/>
      <c r="K85" s="1599"/>
      <c r="L85" s="1599"/>
      <c r="M85" s="1599"/>
      <c r="N85" s="1599"/>
      <c r="O85" s="1599"/>
      <c r="P85" s="1599"/>
      <c r="Q85" s="1599"/>
      <c r="R85" s="1599"/>
      <c r="S85" s="265"/>
    </row>
    <row r="86" spans="2:19" x14ac:dyDescent="0.5">
      <c r="B86" s="265"/>
      <c r="C86" s="265"/>
      <c r="D86" s="265"/>
      <c r="E86" s="265"/>
      <c r="F86" s="265"/>
      <c r="G86" s="1599"/>
      <c r="H86" s="1599"/>
      <c r="I86" s="1599"/>
      <c r="J86" s="1599"/>
      <c r="K86" s="1599"/>
      <c r="L86" s="1599"/>
      <c r="M86" s="1599"/>
      <c r="N86" s="1599"/>
      <c r="O86" s="1599"/>
      <c r="P86" s="1599"/>
      <c r="Q86" s="1599"/>
      <c r="R86" s="1599"/>
      <c r="S86" s="265"/>
    </row>
    <row r="87" spans="2:19" x14ac:dyDescent="0.5">
      <c r="B87" s="265"/>
      <c r="C87" s="265"/>
      <c r="D87" s="265"/>
      <c r="E87" s="265"/>
      <c r="F87" s="265"/>
      <c r="G87" s="1599"/>
      <c r="H87" s="1599"/>
      <c r="I87" s="1599"/>
      <c r="J87" s="1599"/>
      <c r="K87" s="1599"/>
      <c r="L87" s="1599"/>
      <c r="M87" s="1599"/>
      <c r="N87" s="1599"/>
      <c r="O87" s="1599"/>
      <c r="P87" s="1599"/>
      <c r="Q87" s="1599"/>
      <c r="R87" s="1599"/>
      <c r="S87" s="265"/>
    </row>
    <row r="88" spans="2:19" x14ac:dyDescent="0.5">
      <c r="B88" s="265"/>
      <c r="C88" s="265"/>
      <c r="D88" s="265"/>
      <c r="E88" s="265"/>
      <c r="F88" s="265"/>
      <c r="G88" s="1599"/>
      <c r="H88" s="1599"/>
      <c r="I88" s="1599"/>
      <c r="J88" s="1599"/>
      <c r="K88" s="1599"/>
      <c r="L88" s="1599"/>
      <c r="M88" s="1599"/>
      <c r="N88" s="1599"/>
      <c r="O88" s="1599"/>
      <c r="P88" s="1599"/>
      <c r="Q88" s="1599"/>
      <c r="R88" s="1599"/>
      <c r="S88" s="265"/>
    </row>
    <row r="89" spans="2:19" x14ac:dyDescent="0.5">
      <c r="B89" s="265"/>
      <c r="C89" s="265"/>
      <c r="D89" s="265"/>
      <c r="E89" s="265"/>
      <c r="F89" s="265"/>
      <c r="G89" s="1599"/>
      <c r="H89" s="1599"/>
      <c r="I89" s="1599"/>
      <c r="J89" s="1599"/>
      <c r="K89" s="1599"/>
      <c r="L89" s="1599"/>
      <c r="M89" s="1599"/>
      <c r="N89" s="1599"/>
      <c r="O89" s="1599"/>
      <c r="P89" s="1599"/>
      <c r="Q89" s="1599"/>
      <c r="R89" s="1599"/>
      <c r="S89" s="265"/>
    </row>
    <row r="90" spans="2:19" x14ac:dyDescent="0.5">
      <c r="B90" s="265"/>
      <c r="C90" s="265"/>
      <c r="D90" s="265"/>
      <c r="E90" s="265"/>
      <c r="F90" s="265"/>
      <c r="G90" s="1599"/>
      <c r="H90" s="1599"/>
      <c r="I90" s="1599"/>
      <c r="J90" s="1599"/>
      <c r="K90" s="1599"/>
      <c r="L90" s="1599"/>
      <c r="M90" s="1599"/>
      <c r="N90" s="1599"/>
      <c r="O90" s="1599"/>
      <c r="P90" s="1599"/>
      <c r="Q90" s="1599"/>
      <c r="R90" s="1599"/>
      <c r="S90" s="265"/>
    </row>
    <row r="91" spans="2:19" x14ac:dyDescent="0.5">
      <c r="B91" s="265"/>
      <c r="C91" s="265"/>
      <c r="D91" s="265"/>
      <c r="E91" s="265"/>
      <c r="F91" s="265"/>
      <c r="G91" s="1599"/>
      <c r="H91" s="1599"/>
      <c r="I91" s="1599"/>
      <c r="J91" s="1599"/>
      <c r="K91" s="1599"/>
      <c r="L91" s="1599"/>
      <c r="M91" s="1599"/>
      <c r="N91" s="1599"/>
      <c r="O91" s="1599"/>
      <c r="P91" s="1599"/>
      <c r="Q91" s="1599"/>
      <c r="R91" s="1599"/>
      <c r="S91" s="265"/>
    </row>
    <row r="92" spans="2:19" x14ac:dyDescent="0.5">
      <c r="B92" s="265"/>
      <c r="C92" s="265"/>
      <c r="D92" s="265"/>
      <c r="E92" s="265"/>
      <c r="F92" s="265"/>
      <c r="G92" s="1599"/>
      <c r="H92" s="1599"/>
      <c r="I92" s="1599"/>
      <c r="J92" s="1599"/>
      <c r="K92" s="1599"/>
      <c r="L92" s="1599"/>
      <c r="M92" s="1599"/>
      <c r="N92" s="1599"/>
      <c r="O92" s="1599"/>
      <c r="P92" s="1599"/>
      <c r="Q92" s="1599"/>
      <c r="R92" s="1599"/>
      <c r="S92" s="265"/>
    </row>
    <row r="93" spans="2:19" x14ac:dyDescent="0.5">
      <c r="B93" s="265"/>
      <c r="C93" s="265"/>
      <c r="D93" s="265"/>
      <c r="E93" s="265"/>
      <c r="F93" s="265"/>
      <c r="G93" s="1599"/>
      <c r="H93" s="1599"/>
      <c r="I93" s="1599"/>
      <c r="J93" s="1599"/>
      <c r="K93" s="1599"/>
      <c r="L93" s="1599"/>
      <c r="M93" s="1599"/>
      <c r="N93" s="1599"/>
      <c r="O93" s="1599"/>
      <c r="P93" s="1599"/>
      <c r="Q93" s="1599"/>
      <c r="R93" s="1599"/>
      <c r="S93" s="265"/>
    </row>
    <row r="94" spans="2:19" x14ac:dyDescent="0.5">
      <c r="B94" s="265"/>
      <c r="C94" s="265"/>
      <c r="D94" s="265"/>
      <c r="E94" s="265"/>
      <c r="F94" s="265"/>
      <c r="G94" s="1599"/>
      <c r="H94" s="1599"/>
      <c r="I94" s="1599"/>
      <c r="J94" s="1599"/>
      <c r="K94" s="1599"/>
      <c r="L94" s="1599"/>
      <c r="M94" s="1599"/>
      <c r="N94" s="1599"/>
      <c r="O94" s="1599"/>
      <c r="P94" s="1599"/>
      <c r="Q94" s="1599"/>
      <c r="R94" s="1599"/>
      <c r="S94" s="265"/>
    </row>
    <row r="95" spans="2:19" x14ac:dyDescent="0.5">
      <c r="B95" s="265"/>
      <c r="C95" s="265"/>
      <c r="D95" s="265"/>
      <c r="E95" s="265"/>
      <c r="F95" s="265"/>
      <c r="G95" s="1599"/>
      <c r="H95" s="1599"/>
      <c r="I95" s="1599"/>
      <c r="J95" s="1599"/>
      <c r="K95" s="1599"/>
      <c r="L95" s="1599"/>
      <c r="M95" s="1599"/>
      <c r="N95" s="1599"/>
      <c r="O95" s="1599"/>
      <c r="P95" s="1599"/>
      <c r="Q95" s="1599"/>
      <c r="R95" s="1599"/>
      <c r="S95" s="265"/>
    </row>
    <row r="96" spans="2:19" x14ac:dyDescent="0.5">
      <c r="B96" s="265"/>
      <c r="C96" s="265"/>
      <c r="D96" s="265"/>
      <c r="E96" s="265"/>
      <c r="F96" s="265"/>
      <c r="G96" s="1599"/>
      <c r="H96" s="1599"/>
      <c r="I96" s="1599"/>
      <c r="J96" s="1599"/>
      <c r="K96" s="1599"/>
      <c r="L96" s="1599"/>
      <c r="M96" s="1599"/>
      <c r="N96" s="1599"/>
      <c r="O96" s="1599"/>
      <c r="P96" s="1599"/>
      <c r="Q96" s="1599"/>
      <c r="R96" s="1599"/>
      <c r="S96" s="265"/>
    </row>
    <row r="97" spans="7:18" s="265" customFormat="1" x14ac:dyDescent="0.5">
      <c r="G97" s="1599"/>
      <c r="H97" s="1599"/>
      <c r="I97" s="1599"/>
      <c r="J97" s="1599"/>
      <c r="K97" s="1599"/>
      <c r="L97" s="1599"/>
      <c r="M97" s="1599"/>
      <c r="N97" s="1599"/>
      <c r="O97" s="1599"/>
      <c r="P97" s="1599"/>
      <c r="Q97" s="1599"/>
      <c r="R97" s="1599"/>
    </row>
    <row r="98" spans="7:18" s="265" customFormat="1" x14ac:dyDescent="0.5">
      <c r="G98" s="1599"/>
      <c r="H98" s="1599"/>
      <c r="I98" s="1599"/>
      <c r="J98" s="1599"/>
      <c r="K98" s="1599"/>
      <c r="L98" s="1599"/>
      <c r="M98" s="1599"/>
      <c r="N98" s="1599"/>
      <c r="O98" s="1599"/>
      <c r="P98" s="1599"/>
      <c r="Q98" s="1599"/>
      <c r="R98" s="1599"/>
    </row>
    <row r="99" spans="7:18" s="265" customFormat="1" x14ac:dyDescent="0.5">
      <c r="G99" s="1599"/>
      <c r="H99" s="1599"/>
      <c r="I99" s="1599"/>
      <c r="J99" s="1599"/>
      <c r="K99" s="1599"/>
      <c r="L99" s="1599"/>
      <c r="M99" s="1599"/>
      <c r="N99" s="1599"/>
      <c r="O99" s="1599"/>
      <c r="P99" s="1599"/>
      <c r="Q99" s="1599"/>
      <c r="R99" s="1599"/>
    </row>
    <row r="100" spans="7:18" s="265" customFormat="1" x14ac:dyDescent="0.5">
      <c r="G100" s="1599"/>
      <c r="H100" s="1599"/>
      <c r="I100" s="1599"/>
      <c r="J100" s="1599"/>
      <c r="K100" s="1599"/>
      <c r="L100" s="1599"/>
      <c r="M100" s="1599"/>
      <c r="N100" s="1599"/>
      <c r="O100" s="1599"/>
      <c r="P100" s="1599"/>
      <c r="Q100" s="1599"/>
      <c r="R100" s="1599"/>
    </row>
    <row r="101" spans="7:18" s="265" customFormat="1" x14ac:dyDescent="0.5">
      <c r="G101" s="1599"/>
      <c r="H101" s="1599"/>
      <c r="I101" s="1599"/>
      <c r="J101" s="1599"/>
      <c r="K101" s="1599"/>
      <c r="L101" s="1599"/>
      <c r="M101" s="1599"/>
      <c r="N101" s="1599"/>
      <c r="O101" s="1599"/>
      <c r="P101" s="1599"/>
      <c r="Q101" s="1599"/>
      <c r="R101" s="1599"/>
    </row>
    <row r="102" spans="7:18" s="265" customFormat="1" x14ac:dyDescent="0.5">
      <c r="G102" s="1599"/>
      <c r="H102" s="1599"/>
      <c r="I102" s="1599"/>
      <c r="J102" s="1599"/>
      <c r="K102" s="1599"/>
      <c r="L102" s="1599"/>
      <c r="M102" s="1599"/>
      <c r="N102" s="1599"/>
      <c r="O102" s="1599"/>
      <c r="P102" s="1599"/>
      <c r="Q102" s="1599"/>
      <c r="R102" s="1599"/>
    </row>
    <row r="103" spans="7:18" s="265" customFormat="1" x14ac:dyDescent="0.5">
      <c r="G103" s="1599"/>
      <c r="H103" s="1599"/>
      <c r="I103" s="1599"/>
      <c r="J103" s="1599"/>
      <c r="K103" s="1599"/>
      <c r="L103" s="1599"/>
      <c r="M103" s="1599"/>
      <c r="N103" s="1599"/>
      <c r="O103" s="1599"/>
      <c r="P103" s="1599"/>
      <c r="Q103" s="1599"/>
      <c r="R103" s="1599"/>
    </row>
    <row r="104" spans="7:18" s="265" customFormat="1" x14ac:dyDescent="0.5">
      <c r="G104" s="1599"/>
      <c r="H104" s="1599"/>
      <c r="I104" s="1599"/>
      <c r="J104" s="1599"/>
      <c r="K104" s="1599"/>
      <c r="L104" s="1599"/>
      <c r="M104" s="1599"/>
      <c r="N104" s="1599"/>
      <c r="O104" s="1599"/>
      <c r="P104" s="1599"/>
      <c r="Q104" s="1599"/>
      <c r="R104" s="1599"/>
    </row>
    <row r="105" spans="7:18" s="265" customFormat="1" x14ac:dyDescent="0.5">
      <c r="G105" s="1599"/>
      <c r="H105" s="1599"/>
      <c r="I105" s="1599"/>
      <c r="J105" s="1599"/>
      <c r="K105" s="1599"/>
      <c r="L105" s="1599"/>
      <c r="M105" s="1599"/>
      <c r="N105" s="1599"/>
      <c r="O105" s="1599"/>
      <c r="P105" s="1599"/>
      <c r="Q105" s="1599"/>
      <c r="R105" s="1599"/>
    </row>
    <row r="106" spans="7:18" s="265" customFormat="1" x14ac:dyDescent="0.5">
      <c r="G106" s="1599"/>
      <c r="H106" s="1599"/>
      <c r="I106" s="1599"/>
      <c r="J106" s="1599"/>
      <c r="K106" s="1599"/>
      <c r="L106" s="1599"/>
      <c r="M106" s="1599"/>
      <c r="N106" s="1599"/>
      <c r="O106" s="1599"/>
      <c r="P106" s="1599"/>
      <c r="Q106" s="1599"/>
      <c r="R106" s="1599"/>
    </row>
    <row r="107" spans="7:18" s="265" customFormat="1" x14ac:dyDescent="0.5">
      <c r="G107" s="1599"/>
      <c r="H107" s="1599"/>
      <c r="I107" s="1599"/>
      <c r="J107" s="1599"/>
      <c r="K107" s="1599"/>
      <c r="L107" s="1599"/>
      <c r="M107" s="1599"/>
      <c r="N107" s="1599"/>
      <c r="O107" s="1599"/>
      <c r="P107" s="1599"/>
      <c r="Q107" s="1599"/>
      <c r="R107" s="1599"/>
    </row>
    <row r="108" spans="7:18" s="265" customFormat="1" x14ac:dyDescent="0.5">
      <c r="G108" s="1599"/>
      <c r="H108" s="1599"/>
      <c r="I108" s="1599"/>
      <c r="J108" s="1599"/>
      <c r="K108" s="1599"/>
      <c r="L108" s="1599"/>
      <c r="M108" s="1599"/>
      <c r="N108" s="1599"/>
      <c r="O108" s="1599"/>
      <c r="P108" s="1599"/>
      <c r="Q108" s="1599"/>
      <c r="R108" s="1599"/>
    </row>
    <row r="109" spans="7:18" s="265" customFormat="1" x14ac:dyDescent="0.5">
      <c r="G109" s="1599"/>
      <c r="H109" s="1599"/>
      <c r="I109" s="1599"/>
      <c r="J109" s="1599"/>
      <c r="K109" s="1599"/>
      <c r="L109" s="1599"/>
      <c r="M109" s="1599"/>
      <c r="N109" s="1599"/>
      <c r="O109" s="1599"/>
      <c r="P109" s="1599"/>
      <c r="Q109" s="1599"/>
      <c r="R109" s="1599"/>
    </row>
    <row r="110" spans="7:18" s="265" customFormat="1" x14ac:dyDescent="0.5">
      <c r="G110" s="1599"/>
      <c r="H110" s="1599"/>
      <c r="I110" s="1599"/>
      <c r="J110" s="1599"/>
      <c r="K110" s="1599"/>
      <c r="L110" s="1599"/>
      <c r="M110" s="1599"/>
      <c r="N110" s="1599"/>
      <c r="O110" s="1599"/>
      <c r="P110" s="1599"/>
      <c r="Q110" s="1599"/>
      <c r="R110" s="1599"/>
    </row>
    <row r="111" spans="7:18" s="265" customFormat="1" x14ac:dyDescent="0.5">
      <c r="G111" s="1599"/>
      <c r="H111" s="1599"/>
      <c r="I111" s="1599"/>
      <c r="J111" s="1599"/>
      <c r="K111" s="1599"/>
      <c r="L111" s="1599"/>
      <c r="M111" s="1599"/>
      <c r="N111" s="1599"/>
      <c r="O111" s="1599"/>
      <c r="P111" s="1599"/>
      <c r="Q111" s="1599"/>
      <c r="R111" s="1599"/>
    </row>
    <row r="112" spans="7:18" s="265" customFormat="1" x14ac:dyDescent="0.5">
      <c r="G112" s="1599"/>
      <c r="H112" s="1599"/>
      <c r="I112" s="1599"/>
      <c r="J112" s="1599"/>
      <c r="K112" s="1599"/>
      <c r="L112" s="1599"/>
      <c r="M112" s="1599"/>
      <c r="N112" s="1599"/>
      <c r="O112" s="1599"/>
      <c r="P112" s="1599"/>
      <c r="Q112" s="1599"/>
      <c r="R112" s="1599"/>
    </row>
    <row r="113" spans="7:18" s="265" customFormat="1" x14ac:dyDescent="0.5">
      <c r="G113" s="1599"/>
      <c r="H113" s="1599"/>
      <c r="I113" s="1599"/>
      <c r="J113" s="1599"/>
      <c r="K113" s="1599"/>
      <c r="L113" s="1599"/>
      <c r="M113" s="1599"/>
      <c r="N113" s="1599"/>
      <c r="O113" s="1599"/>
      <c r="P113" s="1599"/>
      <c r="Q113" s="1599"/>
      <c r="R113" s="1599"/>
    </row>
    <row r="114" spans="7:18" s="265" customFormat="1" x14ac:dyDescent="0.5">
      <c r="G114" s="1599"/>
      <c r="H114" s="1599"/>
      <c r="I114" s="1599"/>
      <c r="J114" s="1599"/>
      <c r="K114" s="1599"/>
      <c r="L114" s="1599"/>
      <c r="M114" s="1599"/>
      <c r="N114" s="1599"/>
      <c r="O114" s="1599"/>
      <c r="P114" s="1599"/>
      <c r="Q114" s="1599"/>
      <c r="R114" s="1599"/>
    </row>
    <row r="115" spans="7:18" s="265" customFormat="1" x14ac:dyDescent="0.5">
      <c r="G115" s="1599"/>
      <c r="H115" s="1599"/>
      <c r="I115" s="1599"/>
      <c r="J115" s="1599"/>
      <c r="K115" s="1599"/>
      <c r="L115" s="1599"/>
      <c r="M115" s="1599"/>
      <c r="N115" s="1599"/>
      <c r="O115" s="1599"/>
      <c r="P115" s="1599"/>
      <c r="Q115" s="1599"/>
      <c r="R115" s="1599"/>
    </row>
    <row r="116" spans="7:18" s="265" customFormat="1" x14ac:dyDescent="0.5">
      <c r="G116" s="1599"/>
      <c r="H116" s="1599"/>
      <c r="I116" s="1599"/>
      <c r="J116" s="1599"/>
      <c r="K116" s="1599"/>
      <c r="L116" s="1599"/>
      <c r="M116" s="1599"/>
      <c r="N116" s="1599"/>
      <c r="O116" s="1599"/>
      <c r="P116" s="1599"/>
      <c r="Q116" s="1599"/>
      <c r="R116" s="1599"/>
    </row>
    <row r="117" spans="7:18" s="265" customFormat="1" ht="15" x14ac:dyDescent="0.35"/>
    <row r="118" spans="7:18" s="265" customFormat="1" ht="15" x14ac:dyDescent="0.35"/>
    <row r="119" spans="7:18" s="265" customFormat="1" ht="15" x14ac:dyDescent="0.35"/>
    <row r="120" spans="7:18" s="265" customFormat="1" ht="15" x14ac:dyDescent="0.35"/>
    <row r="121" spans="7:18" s="265" customFormat="1" ht="15" x14ac:dyDescent="0.35"/>
    <row r="122" spans="7:18" s="265" customFormat="1" ht="15" x14ac:dyDescent="0.35"/>
    <row r="123" spans="7:18" s="265" customFormat="1" ht="15" x14ac:dyDescent="0.35"/>
    <row r="124" spans="7:18" s="265" customFormat="1" ht="15" x14ac:dyDescent="0.35"/>
    <row r="125" spans="7:18" s="265" customFormat="1" ht="15" x14ac:dyDescent="0.35"/>
    <row r="126" spans="7:18" s="265" customFormat="1" ht="15" x14ac:dyDescent="0.35"/>
    <row r="127" spans="7:18" s="265" customFormat="1" ht="15" x14ac:dyDescent="0.35"/>
    <row r="128" spans="7:18" s="265" customFormat="1" ht="15" x14ac:dyDescent="0.35"/>
  </sheetData>
  <mergeCells count="10">
    <mergeCell ref="D9:D11"/>
    <mergeCell ref="G9:J9"/>
    <mergeCell ref="K9:R9"/>
    <mergeCell ref="B4:J4"/>
    <mergeCell ref="K4:S4"/>
    <mergeCell ref="B9:B11"/>
    <mergeCell ref="S9:S11"/>
    <mergeCell ref="C9:C11"/>
    <mergeCell ref="F9:F11"/>
    <mergeCell ref="E9:E11"/>
  </mergeCells>
  <printOptions horizontalCentered="1"/>
  <pageMargins left="0.196850393700787" right="0.196850393700787" top="0.39370078740157499" bottom="0.39370078740157499" header="0.511811023622047" footer="0.511811023622047"/>
  <pageSetup paperSize="9" scale="50" fitToHeight="2" orientation="portrait" r:id="rId1"/>
  <headerFooter alignWithMargins="0">
    <oddFooter>&amp;C&amp;"Times New Roman,Regular"&amp;20- &amp;P+9 -</oddFooter>
  </headerFooter>
  <rowBreaks count="1" manualBreakCount="1">
    <brk id="77" max="16383" man="1"/>
  </rowBreaks>
  <colBreaks count="1" manualBreakCount="1">
    <brk id="10" max="6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01"/>
  <sheetViews>
    <sheetView rightToLeft="1" view="pageBreakPreview" zoomScale="50" zoomScaleNormal="60" zoomScaleSheetLayoutView="50" workbookViewId="0"/>
  </sheetViews>
  <sheetFormatPr defaultRowHeight="15" x14ac:dyDescent="0.35"/>
  <cols>
    <col min="1" max="1" width="6.5703125" style="48" customWidth="1"/>
    <col min="2" max="2" width="63.140625" style="48" customWidth="1"/>
    <col min="3" max="3" width="16.28515625" style="48" customWidth="1"/>
    <col min="4" max="11" width="16.85546875" style="48" customWidth="1"/>
    <col min="12" max="20" width="16.28515625" style="48" customWidth="1"/>
    <col min="21" max="21" width="65.7109375" style="48" customWidth="1"/>
    <col min="22" max="31" width="9.140625" style="48"/>
    <col min="32" max="32" width="11.42578125" style="48" customWidth="1"/>
    <col min="33" max="35" width="14.28515625" style="48" bestFit="1" customWidth="1"/>
    <col min="36" max="16384" width="9.140625" style="48"/>
  </cols>
  <sheetData>
    <row r="1" spans="1:35" s="5" customFormat="1" ht="15.75" customHeight="1" x14ac:dyDescent="0.65">
      <c r="B1" s="2"/>
    </row>
    <row r="2" spans="1:35" s="5" customFormat="1" ht="15.75" customHeight="1" x14ac:dyDescent="0.65">
      <c r="B2" s="2"/>
    </row>
    <row r="3" spans="1:35" s="5" customFormat="1" ht="15.75" customHeight="1" x14ac:dyDescent="0.65">
      <c r="B3" s="2"/>
    </row>
    <row r="4" spans="1:35" s="469" customFormat="1" ht="36.75" x14ac:dyDescent="0.85">
      <c r="B4" s="1771" t="s">
        <v>1848</v>
      </c>
      <c r="C4" s="1771"/>
      <c r="D4" s="1771"/>
      <c r="E4" s="1771"/>
      <c r="F4" s="1771"/>
      <c r="G4" s="1771"/>
      <c r="H4" s="1771"/>
      <c r="I4" s="1771"/>
      <c r="J4" s="1771"/>
      <c r="K4" s="1771"/>
      <c r="L4" s="1763" t="s">
        <v>1849</v>
      </c>
      <c r="M4" s="1763"/>
      <c r="N4" s="1763"/>
      <c r="O4" s="1763"/>
      <c r="P4" s="1763"/>
      <c r="Q4" s="1763"/>
      <c r="R4" s="1763"/>
      <c r="S4" s="1763"/>
      <c r="T4" s="1763"/>
      <c r="U4" s="1763"/>
      <c r="V4" s="468"/>
      <c r="W4" s="468"/>
      <c r="X4" s="468"/>
      <c r="Y4" s="468"/>
      <c r="Z4" s="468"/>
      <c r="AA4" s="468"/>
      <c r="AB4" s="468"/>
      <c r="AC4" s="468"/>
      <c r="AD4" s="468"/>
      <c r="AE4" s="468"/>
      <c r="AF4" s="468"/>
      <c r="AG4" s="468"/>
    </row>
    <row r="5" spans="1:35" s="76" customFormat="1" ht="13.5" customHeight="1" x14ac:dyDescent="0.5">
      <c r="C5" s="154"/>
      <c r="D5" s="154"/>
      <c r="E5" s="154"/>
      <c r="F5" s="154"/>
      <c r="G5" s="154"/>
      <c r="H5" s="154"/>
      <c r="I5" s="154"/>
      <c r="J5" s="154"/>
      <c r="K5" s="154"/>
      <c r="L5" s="154"/>
      <c r="M5" s="154"/>
      <c r="N5" s="154"/>
      <c r="O5" s="154"/>
      <c r="P5" s="154"/>
      <c r="Q5" s="154"/>
      <c r="R5" s="154"/>
      <c r="S5" s="154"/>
      <c r="T5" s="154"/>
    </row>
    <row r="6" spans="1:35" s="76" customFormat="1" ht="13.5" customHeight="1" x14ac:dyDescent="0.65">
      <c r="B6" s="75"/>
      <c r="C6" s="166"/>
      <c r="D6" s="166"/>
      <c r="E6" s="166"/>
      <c r="F6" s="154"/>
      <c r="G6" s="154"/>
      <c r="H6" s="154"/>
      <c r="I6" s="154"/>
      <c r="J6" s="154"/>
      <c r="K6" s="154"/>
      <c r="L6" s="154"/>
      <c r="M6" s="154"/>
      <c r="N6" s="154"/>
      <c r="O6" s="154"/>
      <c r="P6" s="154"/>
      <c r="Q6" s="154"/>
      <c r="R6" s="154"/>
      <c r="S6" s="154"/>
      <c r="T6" s="154"/>
    </row>
    <row r="7" spans="1:35" s="417" customFormat="1" ht="22.5" x14ac:dyDescent="0.5">
      <c r="B7" s="1638" t="s">
        <v>1752</v>
      </c>
      <c r="C7" s="476"/>
      <c r="D7" s="476"/>
      <c r="E7" s="476"/>
      <c r="F7" s="476"/>
      <c r="G7" s="476"/>
      <c r="H7" s="476"/>
      <c r="I7" s="476"/>
      <c r="J7" s="476"/>
      <c r="K7" s="476"/>
      <c r="L7" s="476"/>
      <c r="M7" s="476"/>
      <c r="N7" s="476"/>
      <c r="O7" s="476"/>
      <c r="P7" s="476"/>
      <c r="Q7" s="476"/>
      <c r="R7" s="476"/>
      <c r="S7" s="476"/>
      <c r="T7" s="476"/>
      <c r="U7" s="229" t="s">
        <v>1756</v>
      </c>
    </row>
    <row r="8" spans="1:35" s="76" customFormat="1" ht="13.5" customHeight="1" thickBot="1" x14ac:dyDescent="0.7">
      <c r="B8" s="75"/>
    </row>
    <row r="9" spans="1:35" s="1521" customFormat="1" ht="26.25" customHeight="1" thickTop="1" x14ac:dyDescent="0.7">
      <c r="A9" s="258"/>
      <c r="B9" s="1797" t="s">
        <v>887</v>
      </c>
      <c r="C9" s="1758">
        <v>2010</v>
      </c>
      <c r="D9" s="1758">
        <v>2011</v>
      </c>
      <c r="E9" s="1758">
        <v>2012</v>
      </c>
      <c r="F9" s="1758">
        <v>2013</v>
      </c>
      <c r="G9" s="1758">
        <v>2014</v>
      </c>
      <c r="H9" s="1758">
        <v>2015</v>
      </c>
      <c r="I9" s="1785">
        <v>2015</v>
      </c>
      <c r="J9" s="1786"/>
      <c r="K9" s="1786"/>
      <c r="L9" s="1783">
        <v>2015</v>
      </c>
      <c r="M9" s="1783"/>
      <c r="N9" s="1783"/>
      <c r="O9" s="1783"/>
      <c r="P9" s="1783"/>
      <c r="Q9" s="1783"/>
      <c r="R9" s="1783"/>
      <c r="S9" s="1783"/>
      <c r="T9" s="1784"/>
      <c r="U9" s="1765" t="s">
        <v>886</v>
      </c>
    </row>
    <row r="10" spans="1:35" s="338" customFormat="1" ht="21" customHeight="1" x14ac:dyDescent="0.7">
      <c r="A10" s="258"/>
      <c r="B10" s="1798"/>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66"/>
    </row>
    <row r="11" spans="1:35" s="338" customFormat="1" ht="21" customHeight="1" x14ac:dyDescent="0.7">
      <c r="A11" s="258"/>
      <c r="B11" s="1799"/>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67"/>
    </row>
    <row r="12" spans="1:35" s="258" customFormat="1" ht="9" customHeight="1" x14ac:dyDescent="0.7">
      <c r="B12" s="345"/>
      <c r="C12" s="449"/>
      <c r="D12" s="449"/>
      <c r="E12" s="449"/>
      <c r="F12" s="449"/>
      <c r="G12" s="449"/>
      <c r="H12" s="449"/>
      <c r="I12" s="451"/>
      <c r="J12" s="450"/>
      <c r="K12" s="450"/>
      <c r="L12" s="450"/>
      <c r="M12" s="450"/>
      <c r="N12" s="450"/>
      <c r="O12" s="450"/>
      <c r="P12" s="450"/>
      <c r="Q12" s="450"/>
      <c r="R12" s="450"/>
      <c r="S12" s="450"/>
      <c r="T12" s="452"/>
      <c r="U12" s="437"/>
    </row>
    <row r="13" spans="1:35" s="360" customFormat="1" ht="30.75" x14ac:dyDescent="0.2">
      <c r="A13" s="1620"/>
      <c r="B13" s="455" t="s">
        <v>978</v>
      </c>
      <c r="C13" s="878">
        <v>368578.55325108161</v>
      </c>
      <c r="D13" s="878">
        <v>247683.2458799961</v>
      </c>
      <c r="E13" s="878">
        <v>224193.66287975627</v>
      </c>
      <c r="F13" s="878">
        <v>248106.53032206197</v>
      </c>
      <c r="G13" s="878">
        <v>292200.60989423422</v>
      </c>
      <c r="H13" s="878">
        <v>276224.42920887936</v>
      </c>
      <c r="I13" s="790">
        <v>273961.16993034532</v>
      </c>
      <c r="J13" s="788">
        <v>270267.90599302511</v>
      </c>
      <c r="K13" s="788">
        <v>272845.34793154296</v>
      </c>
      <c r="L13" s="788">
        <v>274225.89505094383</v>
      </c>
      <c r="M13" s="788">
        <v>261511.79422442557</v>
      </c>
      <c r="N13" s="788">
        <v>265375.29801262612</v>
      </c>
      <c r="O13" s="788">
        <v>267812.55564569047</v>
      </c>
      <c r="P13" s="788">
        <v>271959.71640698635</v>
      </c>
      <c r="Q13" s="788">
        <v>272972.68613618752</v>
      </c>
      <c r="R13" s="788">
        <v>276009.58065768087</v>
      </c>
      <c r="S13" s="788">
        <v>271937.97031756834</v>
      </c>
      <c r="T13" s="789">
        <v>276224.42920887936</v>
      </c>
      <c r="U13" s="379" t="s">
        <v>993</v>
      </c>
      <c r="V13" s="363"/>
      <c r="W13" s="363"/>
      <c r="X13" s="363"/>
      <c r="Y13" s="363"/>
      <c r="Z13" s="363"/>
      <c r="AA13" s="363"/>
      <c r="AB13" s="363"/>
      <c r="AC13" s="363"/>
      <c r="AD13" s="363"/>
      <c r="AE13" s="363"/>
      <c r="AF13" s="363"/>
      <c r="AG13" s="363"/>
      <c r="AH13" s="363"/>
      <c r="AI13" s="363"/>
    </row>
    <row r="14" spans="1:35" s="365" customFormat="1" ht="12" customHeight="1" x14ac:dyDescent="0.2">
      <c r="B14" s="618"/>
      <c r="C14" s="882"/>
      <c r="D14" s="882"/>
      <c r="E14" s="882"/>
      <c r="F14" s="882"/>
      <c r="G14" s="882"/>
      <c r="H14" s="882"/>
      <c r="I14" s="787"/>
      <c r="J14" s="785"/>
      <c r="K14" s="785"/>
      <c r="L14" s="785"/>
      <c r="M14" s="785"/>
      <c r="N14" s="785"/>
      <c r="O14" s="785"/>
      <c r="P14" s="785"/>
      <c r="Q14" s="785"/>
      <c r="R14" s="785"/>
      <c r="S14" s="785"/>
      <c r="T14" s="786"/>
      <c r="U14" s="1061"/>
      <c r="V14" s="363"/>
      <c r="W14" s="363"/>
      <c r="X14" s="363"/>
      <c r="Y14" s="363"/>
      <c r="Z14" s="363"/>
      <c r="AA14" s="363"/>
      <c r="AB14" s="363"/>
      <c r="AC14" s="363"/>
      <c r="AD14" s="363"/>
      <c r="AE14" s="363"/>
      <c r="AF14" s="363"/>
      <c r="AG14" s="363"/>
      <c r="AH14" s="363"/>
      <c r="AI14" s="363"/>
    </row>
    <row r="15" spans="1:35" s="360" customFormat="1" ht="26.1" customHeight="1" x14ac:dyDescent="0.2">
      <c r="B15" s="454" t="s">
        <v>857</v>
      </c>
      <c r="C15" s="878">
        <v>124719.05479467458</v>
      </c>
      <c r="D15" s="878">
        <v>74757.535817504133</v>
      </c>
      <c r="E15" s="878">
        <v>69341.805913818229</v>
      </c>
      <c r="F15" s="878">
        <v>90991.81590991994</v>
      </c>
      <c r="G15" s="878">
        <v>132689.27110199424</v>
      </c>
      <c r="H15" s="878">
        <v>125273.04572907214</v>
      </c>
      <c r="I15" s="790">
        <v>115339.74546414509</v>
      </c>
      <c r="J15" s="788">
        <v>113397.17010442406</v>
      </c>
      <c r="K15" s="788">
        <v>113909.97702214924</v>
      </c>
      <c r="L15" s="788">
        <v>118484.93958663082</v>
      </c>
      <c r="M15" s="788">
        <v>108503.40652370817</v>
      </c>
      <c r="N15" s="788">
        <v>112916.08373131219</v>
      </c>
      <c r="O15" s="788">
        <v>115724.31303342224</v>
      </c>
      <c r="P15" s="788">
        <v>119610.8066586401</v>
      </c>
      <c r="Q15" s="788">
        <v>121544.71190752892</v>
      </c>
      <c r="R15" s="788">
        <v>124969.74403610699</v>
      </c>
      <c r="S15" s="788">
        <v>120521.40709765017</v>
      </c>
      <c r="T15" s="789">
        <v>125273.04572907214</v>
      </c>
      <c r="U15" s="617" t="s">
        <v>1168</v>
      </c>
      <c r="V15" s="363"/>
      <c r="W15" s="363"/>
      <c r="X15" s="363"/>
      <c r="Y15" s="363"/>
      <c r="Z15" s="363"/>
      <c r="AA15" s="363"/>
      <c r="AB15" s="363"/>
      <c r="AC15" s="363"/>
      <c r="AD15" s="363"/>
      <c r="AE15" s="363"/>
      <c r="AF15" s="363"/>
      <c r="AG15" s="363"/>
      <c r="AH15" s="363"/>
      <c r="AI15" s="363"/>
    </row>
    <row r="16" spans="1:35" s="360" customFormat="1" ht="26.1" customHeight="1" x14ac:dyDescent="0.2">
      <c r="B16" s="454" t="s">
        <v>1194</v>
      </c>
      <c r="C16" s="878">
        <v>272.60767045</v>
      </c>
      <c r="D16" s="878">
        <v>537.94322736000004</v>
      </c>
      <c r="E16" s="878">
        <v>2257.5302975400004</v>
      </c>
      <c r="F16" s="878">
        <v>6074.0493549899993</v>
      </c>
      <c r="G16" s="878">
        <v>2061.4863493899998</v>
      </c>
      <c r="H16" s="878">
        <v>16213.411213200001</v>
      </c>
      <c r="I16" s="790">
        <v>1731.0693572299997</v>
      </c>
      <c r="J16" s="788">
        <v>1772.39895484</v>
      </c>
      <c r="K16" s="788">
        <v>2083.6896869000002</v>
      </c>
      <c r="L16" s="788">
        <v>1628.2032730600001</v>
      </c>
      <c r="M16" s="788">
        <v>1343.8486981530798</v>
      </c>
      <c r="N16" s="788">
        <v>10025.78505844</v>
      </c>
      <c r="O16" s="788">
        <v>11759.436822149999</v>
      </c>
      <c r="P16" s="788">
        <v>12221.305934980001</v>
      </c>
      <c r="Q16" s="788">
        <v>12274.600122440001</v>
      </c>
      <c r="R16" s="788">
        <v>14490.59422128</v>
      </c>
      <c r="S16" s="788">
        <v>16092.962468349999</v>
      </c>
      <c r="T16" s="789">
        <v>16213.411213200001</v>
      </c>
      <c r="U16" s="617" t="s">
        <v>1203</v>
      </c>
      <c r="V16" s="363"/>
      <c r="W16" s="363"/>
      <c r="X16" s="363"/>
      <c r="Y16" s="363"/>
      <c r="Z16" s="363"/>
      <c r="AA16" s="363"/>
      <c r="AB16" s="363"/>
      <c r="AC16" s="363"/>
      <c r="AD16" s="363"/>
      <c r="AE16" s="363"/>
      <c r="AF16" s="363"/>
      <c r="AG16" s="363"/>
      <c r="AH16" s="363"/>
      <c r="AI16" s="363"/>
    </row>
    <row r="17" spans="2:35" s="365" customFormat="1" ht="26.1" customHeight="1" x14ac:dyDescent="0.2">
      <c r="B17" s="618" t="s">
        <v>958</v>
      </c>
      <c r="C17" s="882">
        <v>0</v>
      </c>
      <c r="D17" s="882">
        <v>4.1153999999999996E-2</v>
      </c>
      <c r="E17" s="882">
        <v>6.0304058500000002</v>
      </c>
      <c r="F17" s="882">
        <v>6.5859437700000001</v>
      </c>
      <c r="G17" s="882">
        <v>5.1629364999999998</v>
      </c>
      <c r="H17" s="882">
        <v>7.1697666600000014</v>
      </c>
      <c r="I17" s="787">
        <v>9.7726598400000011</v>
      </c>
      <c r="J17" s="785">
        <v>9.8007908399999994</v>
      </c>
      <c r="K17" s="785">
        <v>13.134655839999999</v>
      </c>
      <c r="L17" s="785">
        <v>13.53479038</v>
      </c>
      <c r="M17" s="785">
        <v>13.827083559999998</v>
      </c>
      <c r="N17" s="785">
        <v>15.26842838</v>
      </c>
      <c r="O17" s="785">
        <v>5.6071642700000002</v>
      </c>
      <c r="P17" s="785">
        <v>6.4766142699999989</v>
      </c>
      <c r="Q17" s="785">
        <v>6.7408522700000013</v>
      </c>
      <c r="R17" s="785">
        <v>7.1704666599999998</v>
      </c>
      <c r="S17" s="785">
        <v>7.1701166600000006</v>
      </c>
      <c r="T17" s="786">
        <v>7.1697666600000014</v>
      </c>
      <c r="U17" s="619" t="s">
        <v>1164</v>
      </c>
      <c r="V17" s="363"/>
      <c r="W17" s="363"/>
      <c r="X17" s="363"/>
      <c r="Y17" s="363"/>
      <c r="Z17" s="363"/>
      <c r="AA17" s="363"/>
      <c r="AB17" s="363"/>
      <c r="AC17" s="363"/>
      <c r="AD17" s="363"/>
      <c r="AE17" s="363"/>
      <c r="AF17" s="363"/>
      <c r="AG17" s="363"/>
      <c r="AH17" s="363"/>
      <c r="AI17" s="363"/>
    </row>
    <row r="18" spans="2:35" s="365" customFormat="1" ht="26.1" customHeight="1" x14ac:dyDescent="0.2">
      <c r="B18" s="618" t="s">
        <v>959</v>
      </c>
      <c r="C18" s="882">
        <v>271.63977045000001</v>
      </c>
      <c r="D18" s="882">
        <v>529.10478436000005</v>
      </c>
      <c r="E18" s="882">
        <v>2234.4126752800003</v>
      </c>
      <c r="F18" s="882">
        <v>6065.1069232199989</v>
      </c>
      <c r="G18" s="882">
        <v>2050.8913568899998</v>
      </c>
      <c r="H18" s="882">
        <v>16191.287446540002</v>
      </c>
      <c r="I18" s="787">
        <v>1715.6961253899997</v>
      </c>
      <c r="J18" s="785">
        <v>1757.149617</v>
      </c>
      <c r="K18" s="785">
        <v>2067.4210310600001</v>
      </c>
      <c r="L18" s="785">
        <v>1612.3314826800001</v>
      </c>
      <c r="M18" s="785">
        <v>1327.82661459308</v>
      </c>
      <c r="N18" s="785">
        <v>9989.4265080599998</v>
      </c>
      <c r="O18" s="785">
        <v>11743.404535879998</v>
      </c>
      <c r="P18" s="785">
        <v>12213.358198710001</v>
      </c>
      <c r="Q18" s="785">
        <v>12266.39014817</v>
      </c>
      <c r="R18" s="785">
        <v>14483.36975462</v>
      </c>
      <c r="S18" s="785">
        <v>16065.26951769</v>
      </c>
      <c r="T18" s="786">
        <v>16191.287446540002</v>
      </c>
      <c r="U18" s="619" t="s">
        <v>1277</v>
      </c>
      <c r="V18" s="363"/>
      <c r="W18" s="363"/>
      <c r="X18" s="363"/>
      <c r="Y18" s="363"/>
      <c r="Z18" s="363"/>
      <c r="AA18" s="363"/>
      <c r="AB18" s="363"/>
      <c r="AC18" s="363"/>
      <c r="AD18" s="363"/>
      <c r="AE18" s="363"/>
      <c r="AF18" s="363"/>
      <c r="AG18" s="363"/>
      <c r="AH18" s="363"/>
      <c r="AI18" s="363"/>
    </row>
    <row r="19" spans="2:35" s="365" customFormat="1" ht="26.1" customHeight="1" x14ac:dyDescent="0.2">
      <c r="B19" s="618" t="s">
        <v>960</v>
      </c>
      <c r="C19" s="882">
        <v>0.96789999999999998</v>
      </c>
      <c r="D19" s="882">
        <v>8.7972889999999992</v>
      </c>
      <c r="E19" s="882">
        <v>17.08721641</v>
      </c>
      <c r="F19" s="882">
        <v>2.3564879999999997</v>
      </c>
      <c r="G19" s="882">
        <v>5.4320559999999993</v>
      </c>
      <c r="H19" s="882">
        <v>14.954000000000001</v>
      </c>
      <c r="I19" s="787">
        <v>5.6005720000000005</v>
      </c>
      <c r="J19" s="785">
        <v>5.4485469999999996</v>
      </c>
      <c r="K19" s="785">
        <v>3.1339999999999999</v>
      </c>
      <c r="L19" s="785">
        <v>2.3370000000000002</v>
      </c>
      <c r="M19" s="785">
        <v>2.1949999999999998</v>
      </c>
      <c r="N19" s="785">
        <v>21.090122000000001</v>
      </c>
      <c r="O19" s="785">
        <v>10.425122</v>
      </c>
      <c r="P19" s="785">
        <v>1.471122</v>
      </c>
      <c r="Q19" s="785">
        <v>1.469122</v>
      </c>
      <c r="R19" s="785">
        <v>5.3999999999999999E-2</v>
      </c>
      <c r="S19" s="785">
        <v>20.522834</v>
      </c>
      <c r="T19" s="786">
        <v>14.954000000000001</v>
      </c>
      <c r="U19" s="619" t="s">
        <v>1281</v>
      </c>
      <c r="V19" s="363"/>
      <c r="W19" s="363"/>
      <c r="X19" s="363"/>
      <c r="Y19" s="363"/>
      <c r="Z19" s="363"/>
      <c r="AA19" s="363"/>
      <c r="AB19" s="363"/>
      <c r="AC19" s="363"/>
      <c r="AD19" s="363"/>
      <c r="AE19" s="363"/>
      <c r="AF19" s="363"/>
      <c r="AG19" s="363"/>
      <c r="AH19" s="363"/>
      <c r="AI19" s="363"/>
    </row>
    <row r="20" spans="2:35" s="360" customFormat="1" ht="26.1" customHeight="1" x14ac:dyDescent="0.2">
      <c r="B20" s="454" t="s">
        <v>1195</v>
      </c>
      <c r="C20" s="878">
        <v>124446.44712422458</v>
      </c>
      <c r="D20" s="878">
        <v>74219.592590144137</v>
      </c>
      <c r="E20" s="878">
        <v>67084.275616278232</v>
      </c>
      <c r="F20" s="878">
        <v>84917.766554929942</v>
      </c>
      <c r="G20" s="878">
        <v>130627.78475260425</v>
      </c>
      <c r="H20" s="878">
        <v>109059.63451587214</v>
      </c>
      <c r="I20" s="790">
        <v>113608.6761069151</v>
      </c>
      <c r="J20" s="788">
        <v>111624.77114958406</v>
      </c>
      <c r="K20" s="788">
        <v>111826.28733524923</v>
      </c>
      <c r="L20" s="788">
        <v>116856.73631357081</v>
      </c>
      <c r="M20" s="788">
        <v>107159.55782555509</v>
      </c>
      <c r="N20" s="788">
        <v>102890.29867287219</v>
      </c>
      <c r="O20" s="788">
        <v>103964.87621127223</v>
      </c>
      <c r="P20" s="788">
        <v>107389.50072366009</v>
      </c>
      <c r="Q20" s="788">
        <v>109270.11178508893</v>
      </c>
      <c r="R20" s="788">
        <v>110479.14981482699</v>
      </c>
      <c r="S20" s="788">
        <v>104428.44462930017</v>
      </c>
      <c r="T20" s="789">
        <v>109059.63451587214</v>
      </c>
      <c r="U20" s="617" t="s">
        <v>1204</v>
      </c>
      <c r="V20" s="363"/>
      <c r="W20" s="363"/>
      <c r="X20" s="363"/>
      <c r="Y20" s="363"/>
      <c r="Z20" s="363"/>
      <c r="AA20" s="363"/>
      <c r="AB20" s="363"/>
      <c r="AC20" s="363"/>
      <c r="AD20" s="363"/>
      <c r="AE20" s="363"/>
      <c r="AF20" s="363"/>
      <c r="AG20" s="363"/>
      <c r="AH20" s="363"/>
      <c r="AI20" s="363"/>
    </row>
    <row r="21" spans="2:35" s="365" customFormat="1" ht="26.1" customHeight="1" x14ac:dyDescent="0.2">
      <c r="B21" s="618" t="s">
        <v>957</v>
      </c>
      <c r="C21" s="882">
        <v>122315.04106992458</v>
      </c>
      <c r="D21" s="882">
        <v>72220.920524704139</v>
      </c>
      <c r="E21" s="882">
        <v>65400.030755438231</v>
      </c>
      <c r="F21" s="882">
        <v>83762.069089759942</v>
      </c>
      <c r="G21" s="882">
        <v>129033.25156219525</v>
      </c>
      <c r="H21" s="882">
        <v>107072.48058347213</v>
      </c>
      <c r="I21" s="787">
        <v>112004.95197595509</v>
      </c>
      <c r="J21" s="785">
        <v>110107.48830269407</v>
      </c>
      <c r="K21" s="785">
        <v>110353.33396061923</v>
      </c>
      <c r="L21" s="785">
        <v>115165.03234062082</v>
      </c>
      <c r="M21" s="785">
        <v>105464.5057338451</v>
      </c>
      <c r="N21" s="785">
        <v>100779.66311090218</v>
      </c>
      <c r="O21" s="785">
        <v>102272.46728081223</v>
      </c>
      <c r="P21" s="785">
        <v>105186.71713538009</v>
      </c>
      <c r="Q21" s="785">
        <v>107191.48352127893</v>
      </c>
      <c r="R21" s="785">
        <v>108464.00291144699</v>
      </c>
      <c r="S21" s="785">
        <v>102400.61256343017</v>
      </c>
      <c r="T21" s="786">
        <v>107072.48058347213</v>
      </c>
      <c r="U21" s="619" t="s">
        <v>1284</v>
      </c>
      <c r="V21" s="363"/>
      <c r="W21" s="363"/>
      <c r="X21" s="363"/>
      <c r="Y21" s="363"/>
      <c r="Z21" s="363"/>
      <c r="AA21" s="363"/>
      <c r="AB21" s="363"/>
      <c r="AC21" s="363"/>
      <c r="AD21" s="363"/>
      <c r="AE21" s="363"/>
      <c r="AF21" s="363"/>
      <c r="AG21" s="363"/>
      <c r="AH21" s="363"/>
      <c r="AI21" s="363"/>
    </row>
    <row r="22" spans="2:35" s="365" customFormat="1" ht="26.1" customHeight="1" x14ac:dyDescent="0.2">
      <c r="B22" s="618" t="s">
        <v>962</v>
      </c>
      <c r="C22" s="882">
        <v>39037.139992115088</v>
      </c>
      <c r="D22" s="882">
        <v>27090.17372372399</v>
      </c>
      <c r="E22" s="882">
        <v>27184.683723833998</v>
      </c>
      <c r="F22" s="882">
        <v>28110.682932636013</v>
      </c>
      <c r="G22" s="882">
        <v>54814.286793201012</v>
      </c>
      <c r="H22" s="882">
        <v>48067.420516259976</v>
      </c>
      <c r="I22" s="787">
        <v>33623.501508570014</v>
      </c>
      <c r="J22" s="785">
        <v>31584.067653400012</v>
      </c>
      <c r="K22" s="785">
        <v>41696.842706099989</v>
      </c>
      <c r="L22" s="785">
        <v>52439.853698122723</v>
      </c>
      <c r="M22" s="785">
        <v>43780.819599086979</v>
      </c>
      <c r="N22" s="785">
        <v>39766.887051390055</v>
      </c>
      <c r="O22" s="785">
        <v>41381.597158600023</v>
      </c>
      <c r="P22" s="785">
        <v>44400.69440447005</v>
      </c>
      <c r="Q22" s="785">
        <v>46349.483792830048</v>
      </c>
      <c r="R22" s="785">
        <v>48971.57519746005</v>
      </c>
      <c r="S22" s="785">
        <v>44959.068065990032</v>
      </c>
      <c r="T22" s="786">
        <v>48067.420516259976</v>
      </c>
      <c r="U22" s="619" t="s">
        <v>1205</v>
      </c>
      <c r="V22" s="363"/>
      <c r="W22" s="363"/>
      <c r="X22" s="363"/>
      <c r="Y22" s="363"/>
      <c r="Z22" s="363"/>
      <c r="AA22" s="363"/>
      <c r="AB22" s="363"/>
      <c r="AC22" s="363"/>
      <c r="AD22" s="363"/>
      <c r="AE22" s="363"/>
      <c r="AF22" s="363"/>
      <c r="AG22" s="363"/>
      <c r="AH22" s="363"/>
      <c r="AI22" s="363"/>
    </row>
    <row r="23" spans="2:35" s="365" customFormat="1" ht="26.1" customHeight="1" x14ac:dyDescent="0.2">
      <c r="B23" s="618" t="s">
        <v>963</v>
      </c>
      <c r="C23" s="882">
        <v>81687.415261329501</v>
      </c>
      <c r="D23" s="882">
        <v>44184.288954850155</v>
      </c>
      <c r="E23" s="882">
        <v>36854.748115384231</v>
      </c>
      <c r="F23" s="882">
        <v>54201.280644253929</v>
      </c>
      <c r="G23" s="882">
        <v>72836.014967844239</v>
      </c>
      <c r="H23" s="882">
        <v>57330.37539840216</v>
      </c>
      <c r="I23" s="787">
        <v>76698.71365063508</v>
      </c>
      <c r="J23" s="785">
        <v>77268.656562804055</v>
      </c>
      <c r="K23" s="785">
        <v>67339.774902339239</v>
      </c>
      <c r="L23" s="785">
        <v>61367.657890458089</v>
      </c>
      <c r="M23" s="785">
        <v>59940.437605498119</v>
      </c>
      <c r="N23" s="785">
        <v>59572.286323772125</v>
      </c>
      <c r="O23" s="785">
        <v>59573.911225272197</v>
      </c>
      <c r="P23" s="785">
        <v>58670.724419980048</v>
      </c>
      <c r="Q23" s="785">
        <v>59042.082241218879</v>
      </c>
      <c r="R23" s="785">
        <v>57453.700437736938</v>
      </c>
      <c r="S23" s="785">
        <v>55782.59889870014</v>
      </c>
      <c r="T23" s="786">
        <v>57330.37539840216</v>
      </c>
      <c r="U23" s="619" t="s">
        <v>1206</v>
      </c>
      <c r="V23" s="363"/>
      <c r="W23" s="363"/>
      <c r="X23" s="363"/>
      <c r="Y23" s="363"/>
      <c r="Z23" s="363"/>
      <c r="AA23" s="363"/>
      <c r="AB23" s="363"/>
      <c r="AC23" s="363"/>
      <c r="AD23" s="363"/>
      <c r="AE23" s="363"/>
      <c r="AF23" s="363"/>
      <c r="AG23" s="363"/>
      <c r="AH23" s="363"/>
      <c r="AI23" s="363"/>
    </row>
    <row r="24" spans="2:35" s="365" customFormat="1" ht="26.1" customHeight="1" x14ac:dyDescent="0.2">
      <c r="B24" s="618" t="s">
        <v>964</v>
      </c>
      <c r="C24" s="882">
        <v>1590.4858164799998</v>
      </c>
      <c r="D24" s="882">
        <v>946.45784613000001</v>
      </c>
      <c r="E24" s="882">
        <v>1360.5989162200001</v>
      </c>
      <c r="F24" s="882">
        <v>1450.1055128699998</v>
      </c>
      <c r="G24" s="882">
        <v>1382.94980115</v>
      </c>
      <c r="H24" s="882">
        <v>1674.6846688100002</v>
      </c>
      <c r="I24" s="787">
        <v>1682.7368167499997</v>
      </c>
      <c r="J24" s="785">
        <v>1254.7640864900002</v>
      </c>
      <c r="K24" s="785">
        <v>1316.7163521800001</v>
      </c>
      <c r="L24" s="785">
        <v>1357.5207520399999</v>
      </c>
      <c r="M24" s="785">
        <v>1743.2485292599999</v>
      </c>
      <c r="N24" s="785">
        <v>1440.4897357400002</v>
      </c>
      <c r="O24" s="785">
        <v>1316.9588969400002</v>
      </c>
      <c r="P24" s="785">
        <v>2115.2983109300003</v>
      </c>
      <c r="Q24" s="785">
        <v>1799.91748723</v>
      </c>
      <c r="R24" s="785">
        <v>2038.7272762500002</v>
      </c>
      <c r="S24" s="785">
        <v>1658.9455987400002</v>
      </c>
      <c r="T24" s="786">
        <v>1674.6846688100002</v>
      </c>
      <c r="U24" s="619" t="s">
        <v>1282</v>
      </c>
      <c r="V24" s="363"/>
      <c r="W24" s="363"/>
      <c r="X24" s="363"/>
      <c r="Y24" s="363"/>
      <c r="Z24" s="363"/>
      <c r="AA24" s="363"/>
      <c r="AB24" s="363"/>
      <c r="AC24" s="363"/>
      <c r="AD24" s="363"/>
      <c r="AE24" s="363"/>
      <c r="AF24" s="363"/>
      <c r="AG24" s="363"/>
      <c r="AH24" s="363"/>
      <c r="AI24" s="363"/>
    </row>
    <row r="25" spans="2:35" s="365" customFormat="1" ht="26.1" customHeight="1" x14ac:dyDescent="0.2">
      <c r="B25" s="618" t="s">
        <v>961</v>
      </c>
      <c r="C25" s="882">
        <v>2131.4060542999996</v>
      </c>
      <c r="D25" s="882">
        <v>1998.6720654399996</v>
      </c>
      <c r="E25" s="882">
        <v>1684.24486084</v>
      </c>
      <c r="F25" s="882">
        <v>1155.6974651699998</v>
      </c>
      <c r="G25" s="882">
        <v>1594.5331904090003</v>
      </c>
      <c r="H25" s="882">
        <v>1987.1539324</v>
      </c>
      <c r="I25" s="787">
        <v>1603.7241309599999</v>
      </c>
      <c r="J25" s="785">
        <v>1517.2828468899997</v>
      </c>
      <c r="K25" s="785">
        <v>1472.9533746299994</v>
      </c>
      <c r="L25" s="785">
        <v>1691.7039729500002</v>
      </c>
      <c r="M25" s="785">
        <v>1695.05209171</v>
      </c>
      <c r="N25" s="785">
        <v>2110.6355619699998</v>
      </c>
      <c r="O25" s="785">
        <v>1692.40893046</v>
      </c>
      <c r="P25" s="785">
        <v>2202.78358828</v>
      </c>
      <c r="Q25" s="785">
        <v>2078.6282638100006</v>
      </c>
      <c r="R25" s="785">
        <v>2015.1469033800001</v>
      </c>
      <c r="S25" s="785">
        <v>2027.8320658700002</v>
      </c>
      <c r="T25" s="786">
        <v>1987.1539324</v>
      </c>
      <c r="U25" s="619" t="s">
        <v>1283</v>
      </c>
      <c r="V25" s="363"/>
      <c r="W25" s="363"/>
      <c r="X25" s="363"/>
      <c r="Y25" s="363"/>
      <c r="Z25" s="363"/>
      <c r="AA25" s="363"/>
      <c r="AB25" s="363"/>
      <c r="AC25" s="363"/>
      <c r="AD25" s="363"/>
      <c r="AE25" s="363"/>
      <c r="AF25" s="363"/>
      <c r="AG25" s="363"/>
      <c r="AH25" s="363"/>
      <c r="AI25" s="363"/>
    </row>
    <row r="26" spans="2:35" s="365" customFormat="1" ht="12" customHeight="1" x14ac:dyDescent="0.2">
      <c r="B26" s="454"/>
      <c r="C26" s="878"/>
      <c r="D26" s="878"/>
      <c r="E26" s="878"/>
      <c r="F26" s="878"/>
      <c r="G26" s="878"/>
      <c r="H26" s="878"/>
      <c r="I26" s="790"/>
      <c r="J26" s="788"/>
      <c r="K26" s="788"/>
      <c r="L26" s="788"/>
      <c r="M26" s="788"/>
      <c r="N26" s="788"/>
      <c r="O26" s="788"/>
      <c r="P26" s="788"/>
      <c r="Q26" s="788"/>
      <c r="R26" s="788"/>
      <c r="S26" s="788"/>
      <c r="T26" s="789"/>
      <c r="U26" s="1062"/>
      <c r="V26" s="363"/>
      <c r="W26" s="363"/>
      <c r="X26" s="363"/>
      <c r="Y26" s="363"/>
      <c r="Z26" s="363"/>
      <c r="AA26" s="363"/>
      <c r="AB26" s="363"/>
      <c r="AC26" s="363"/>
      <c r="AD26" s="363"/>
      <c r="AE26" s="363"/>
      <c r="AF26" s="363"/>
      <c r="AG26" s="363"/>
      <c r="AH26" s="363"/>
      <c r="AI26" s="363"/>
    </row>
    <row r="27" spans="2:35" s="360" customFormat="1" ht="26.1" customHeight="1" x14ac:dyDescent="0.2">
      <c r="B27" s="454" t="s">
        <v>974</v>
      </c>
      <c r="C27" s="878">
        <v>45100.38860021704</v>
      </c>
      <c r="D27" s="878">
        <v>22908.154419035971</v>
      </c>
      <c r="E27" s="878">
        <v>20562.597895371997</v>
      </c>
      <c r="F27" s="878">
        <v>24394.210441316016</v>
      </c>
      <c r="G27" s="878">
        <v>35164.05765573198</v>
      </c>
      <c r="H27" s="878">
        <v>30505.738502410019</v>
      </c>
      <c r="I27" s="790">
        <v>34920.366113884978</v>
      </c>
      <c r="J27" s="788">
        <v>35223.179274999937</v>
      </c>
      <c r="K27" s="788">
        <v>35205.189632093032</v>
      </c>
      <c r="L27" s="788">
        <v>33368.043699195048</v>
      </c>
      <c r="M27" s="788">
        <v>32807.562830762079</v>
      </c>
      <c r="N27" s="788">
        <v>33516.071853171066</v>
      </c>
      <c r="O27" s="788">
        <v>33136.879407935055</v>
      </c>
      <c r="P27" s="788">
        <v>32893.843931785035</v>
      </c>
      <c r="Q27" s="788">
        <v>31781.457113116026</v>
      </c>
      <c r="R27" s="788">
        <v>31353.738884972005</v>
      </c>
      <c r="S27" s="788">
        <v>30477.60735241805</v>
      </c>
      <c r="T27" s="789">
        <v>30505.738502410019</v>
      </c>
      <c r="U27" s="617" t="s">
        <v>1169</v>
      </c>
      <c r="V27" s="363"/>
      <c r="W27" s="363"/>
      <c r="X27" s="363"/>
      <c r="Y27" s="363"/>
      <c r="Z27" s="363"/>
      <c r="AA27" s="363"/>
      <c r="AB27" s="363"/>
      <c r="AC27" s="363"/>
      <c r="AD27" s="363"/>
      <c r="AE27" s="363"/>
      <c r="AF27" s="363"/>
      <c r="AG27" s="363"/>
      <c r="AH27" s="363"/>
      <c r="AI27" s="363"/>
    </row>
    <row r="28" spans="2:35" s="365" customFormat="1" ht="26.1" customHeight="1" x14ac:dyDescent="0.2">
      <c r="B28" s="618" t="s">
        <v>979</v>
      </c>
      <c r="C28" s="882">
        <v>44159.508310127043</v>
      </c>
      <c r="D28" s="882">
        <v>22444.748711745971</v>
      </c>
      <c r="E28" s="882">
        <v>20207.782511871996</v>
      </c>
      <c r="F28" s="882">
        <v>23998.192719432627</v>
      </c>
      <c r="G28" s="882">
        <v>34615.233213450978</v>
      </c>
      <c r="H28" s="882">
        <v>29944.305378000019</v>
      </c>
      <c r="I28" s="787">
        <v>34377.544955434976</v>
      </c>
      <c r="J28" s="785">
        <v>34673.818400639939</v>
      </c>
      <c r="K28" s="785">
        <v>34611.342675833032</v>
      </c>
      <c r="L28" s="785">
        <v>32773.395918295049</v>
      </c>
      <c r="M28" s="785">
        <v>32231.393034282079</v>
      </c>
      <c r="N28" s="785">
        <v>32917.761252241064</v>
      </c>
      <c r="O28" s="785">
        <v>32595.381752015059</v>
      </c>
      <c r="P28" s="785">
        <v>32351.491519785035</v>
      </c>
      <c r="Q28" s="785">
        <v>31241.983095226027</v>
      </c>
      <c r="R28" s="785">
        <v>30787.778776952004</v>
      </c>
      <c r="S28" s="785">
        <v>29936.207273018048</v>
      </c>
      <c r="T28" s="786">
        <v>29944.305378000019</v>
      </c>
      <c r="U28" s="619" t="s">
        <v>1170</v>
      </c>
      <c r="V28" s="363"/>
      <c r="W28" s="363"/>
      <c r="X28" s="363"/>
      <c r="Y28" s="363"/>
      <c r="Z28" s="363"/>
      <c r="AA28" s="363"/>
      <c r="AB28" s="363"/>
      <c r="AC28" s="363"/>
      <c r="AD28" s="363"/>
      <c r="AE28" s="363"/>
      <c r="AF28" s="363"/>
      <c r="AG28" s="363"/>
      <c r="AH28" s="363"/>
      <c r="AI28" s="363"/>
    </row>
    <row r="29" spans="2:35" s="365" customFormat="1" ht="26.1" customHeight="1" x14ac:dyDescent="0.2">
      <c r="B29" s="618" t="s">
        <v>981</v>
      </c>
      <c r="C29" s="882">
        <v>940.88029009000002</v>
      </c>
      <c r="D29" s="882">
        <v>463.40570729000001</v>
      </c>
      <c r="E29" s="882">
        <v>354.81538350000005</v>
      </c>
      <c r="F29" s="882">
        <v>396.01772188338998</v>
      </c>
      <c r="G29" s="882">
        <v>548.82444228100019</v>
      </c>
      <c r="H29" s="882">
        <v>561.43312440999978</v>
      </c>
      <c r="I29" s="787">
        <v>542.82115844999998</v>
      </c>
      <c r="J29" s="785">
        <v>549.36087436000003</v>
      </c>
      <c r="K29" s="785">
        <v>593.84695626000052</v>
      </c>
      <c r="L29" s="785">
        <v>594.64778090000061</v>
      </c>
      <c r="M29" s="785">
        <v>576.16979648000051</v>
      </c>
      <c r="N29" s="785">
        <v>598.31060093000019</v>
      </c>
      <c r="O29" s="785">
        <v>541.49765592000028</v>
      </c>
      <c r="P29" s="785">
        <v>542.35241200000041</v>
      </c>
      <c r="Q29" s="785">
        <v>539.47401789000037</v>
      </c>
      <c r="R29" s="785">
        <v>565.96010802000023</v>
      </c>
      <c r="S29" s="785">
        <v>541.40007940000044</v>
      </c>
      <c r="T29" s="786">
        <v>561.43312440999978</v>
      </c>
      <c r="U29" s="619" t="s">
        <v>1273</v>
      </c>
      <c r="V29" s="363"/>
      <c r="W29" s="363"/>
      <c r="X29" s="363"/>
      <c r="Y29" s="363"/>
      <c r="Z29" s="363"/>
      <c r="AA29" s="363"/>
      <c r="AB29" s="363"/>
      <c r="AC29" s="363"/>
      <c r="AD29" s="363"/>
      <c r="AE29" s="363"/>
      <c r="AF29" s="363"/>
      <c r="AG29" s="363"/>
      <c r="AH29" s="363"/>
      <c r="AI29" s="363"/>
    </row>
    <row r="30" spans="2:35" s="365" customFormat="1" ht="12" customHeight="1" x14ac:dyDescent="0.2">
      <c r="B30" s="454"/>
      <c r="C30" s="882"/>
      <c r="D30" s="882"/>
      <c r="E30" s="882"/>
      <c r="F30" s="882"/>
      <c r="G30" s="882"/>
      <c r="H30" s="882"/>
      <c r="I30" s="787"/>
      <c r="J30" s="785"/>
      <c r="K30" s="785"/>
      <c r="L30" s="785"/>
      <c r="M30" s="785"/>
      <c r="N30" s="785"/>
      <c r="O30" s="785"/>
      <c r="P30" s="785"/>
      <c r="Q30" s="785"/>
      <c r="R30" s="785"/>
      <c r="S30" s="785"/>
      <c r="T30" s="786"/>
      <c r="U30" s="617"/>
      <c r="V30" s="363"/>
      <c r="W30" s="363"/>
      <c r="X30" s="363"/>
      <c r="Y30" s="363"/>
      <c r="Z30" s="363"/>
      <c r="AA30" s="363"/>
      <c r="AB30" s="363"/>
      <c r="AC30" s="363"/>
      <c r="AD30" s="363"/>
      <c r="AE30" s="363"/>
      <c r="AF30" s="363"/>
      <c r="AG30" s="363"/>
      <c r="AH30" s="363"/>
      <c r="AI30" s="363"/>
    </row>
    <row r="31" spans="2:35" s="360" customFormat="1" ht="26.1" customHeight="1" x14ac:dyDescent="0.2">
      <c r="B31" s="454" t="s">
        <v>980</v>
      </c>
      <c r="C31" s="878">
        <v>198759.10985619001</v>
      </c>
      <c r="D31" s="878">
        <v>150017.555643456</v>
      </c>
      <c r="E31" s="878">
        <v>134289.25907056604</v>
      </c>
      <c r="F31" s="878">
        <v>132720.50397082602</v>
      </c>
      <c r="G31" s="878">
        <v>124347.281136508</v>
      </c>
      <c r="H31" s="878">
        <v>120445.6449773972</v>
      </c>
      <c r="I31" s="790">
        <v>123701.05835231523</v>
      </c>
      <c r="J31" s="788">
        <v>121647.55661360112</v>
      </c>
      <c r="K31" s="788">
        <v>123730.1812773007</v>
      </c>
      <c r="L31" s="788">
        <v>122372.91176511795</v>
      </c>
      <c r="M31" s="788">
        <v>120200.82486995531</v>
      </c>
      <c r="N31" s="788">
        <v>118943.14242814285</v>
      </c>
      <c r="O31" s="788">
        <v>118951.36320433316</v>
      </c>
      <c r="P31" s="788">
        <v>119455.06581656125</v>
      </c>
      <c r="Q31" s="788">
        <v>119646.51711554256</v>
      </c>
      <c r="R31" s="788">
        <v>119686.09773660186</v>
      </c>
      <c r="S31" s="788">
        <v>120938.95586750015</v>
      </c>
      <c r="T31" s="789">
        <v>120445.6449773972</v>
      </c>
      <c r="U31" s="617" t="s">
        <v>1171</v>
      </c>
      <c r="V31" s="363"/>
      <c r="W31" s="363"/>
      <c r="X31" s="363"/>
      <c r="Y31" s="363"/>
      <c r="Z31" s="363"/>
      <c r="AA31" s="363"/>
      <c r="AB31" s="363"/>
      <c r="AC31" s="363"/>
      <c r="AD31" s="363"/>
      <c r="AE31" s="363"/>
      <c r="AF31" s="363"/>
      <c r="AG31" s="363"/>
      <c r="AH31" s="363"/>
      <c r="AI31" s="363"/>
    </row>
    <row r="32" spans="2:35" s="360" customFormat="1" ht="26.1" customHeight="1" x14ac:dyDescent="0.2">
      <c r="B32" s="454" t="s">
        <v>1194</v>
      </c>
      <c r="C32" s="878">
        <v>1000</v>
      </c>
      <c r="D32" s="878">
        <v>1279.92917442</v>
      </c>
      <c r="E32" s="878">
        <v>669.73873173000004</v>
      </c>
      <c r="F32" s="878">
        <v>1070.6949897700001</v>
      </c>
      <c r="G32" s="878">
        <v>591.71401561000005</v>
      </c>
      <c r="H32" s="878">
        <v>676.64046114000007</v>
      </c>
      <c r="I32" s="790">
        <v>577.01428969999995</v>
      </c>
      <c r="J32" s="788">
        <v>582.53165387000001</v>
      </c>
      <c r="K32" s="788">
        <v>584.56125994000001</v>
      </c>
      <c r="L32" s="788">
        <v>584.7251373900001</v>
      </c>
      <c r="M32" s="788">
        <v>574.75844116000007</v>
      </c>
      <c r="N32" s="788">
        <v>594.79303460999995</v>
      </c>
      <c r="O32" s="788">
        <v>598.00128758000005</v>
      </c>
      <c r="P32" s="788">
        <v>600.2372099800001</v>
      </c>
      <c r="Q32" s="788">
        <v>594.40347783000004</v>
      </c>
      <c r="R32" s="788">
        <v>554.68037433000006</v>
      </c>
      <c r="S32" s="788">
        <v>639.06589803000008</v>
      </c>
      <c r="T32" s="789">
        <v>676.64046114000007</v>
      </c>
      <c r="U32" s="617" t="s">
        <v>1285</v>
      </c>
      <c r="V32" s="363"/>
      <c r="W32" s="363"/>
      <c r="X32" s="363"/>
      <c r="Y32" s="363"/>
      <c r="Z32" s="363"/>
      <c r="AA32" s="363"/>
      <c r="AB32" s="363"/>
      <c r="AC32" s="363"/>
      <c r="AD32" s="363"/>
      <c r="AE32" s="363"/>
      <c r="AF32" s="363"/>
      <c r="AG32" s="363"/>
      <c r="AH32" s="363"/>
      <c r="AI32" s="363"/>
    </row>
    <row r="33" spans="2:35" s="365" customFormat="1" ht="26.1" customHeight="1" x14ac:dyDescent="0.2">
      <c r="B33" s="618" t="s">
        <v>958</v>
      </c>
      <c r="C33" s="882">
        <v>0</v>
      </c>
      <c r="D33" s="882">
        <v>0</v>
      </c>
      <c r="E33" s="882">
        <v>92.1</v>
      </c>
      <c r="F33" s="882">
        <v>92.1</v>
      </c>
      <c r="G33" s="882">
        <v>29.1</v>
      </c>
      <c r="H33" s="882">
        <v>29.1</v>
      </c>
      <c r="I33" s="787">
        <v>29.1</v>
      </c>
      <c r="J33" s="785">
        <v>29.1</v>
      </c>
      <c r="K33" s="785">
        <v>29.1</v>
      </c>
      <c r="L33" s="785">
        <v>29.1</v>
      </c>
      <c r="M33" s="785">
        <v>29.1</v>
      </c>
      <c r="N33" s="785">
        <v>29.1</v>
      </c>
      <c r="O33" s="785">
        <v>29.1</v>
      </c>
      <c r="P33" s="785">
        <v>29.1</v>
      </c>
      <c r="Q33" s="785">
        <v>29.1</v>
      </c>
      <c r="R33" s="785">
        <v>29.1</v>
      </c>
      <c r="S33" s="785">
        <v>29.1</v>
      </c>
      <c r="T33" s="786">
        <v>29.1</v>
      </c>
      <c r="U33" s="619" t="s">
        <v>1164</v>
      </c>
      <c r="V33" s="363"/>
      <c r="W33" s="363"/>
      <c r="X33" s="363"/>
      <c r="Y33" s="363"/>
      <c r="Z33" s="363"/>
      <c r="AA33" s="363"/>
      <c r="AB33" s="363"/>
      <c r="AC33" s="363"/>
      <c r="AD33" s="363"/>
      <c r="AE33" s="363"/>
      <c r="AF33" s="363"/>
      <c r="AG33" s="363"/>
      <c r="AH33" s="363"/>
      <c r="AI33" s="363"/>
    </row>
    <row r="34" spans="2:35" s="365" customFormat="1" ht="26.1" customHeight="1" x14ac:dyDescent="0.2">
      <c r="B34" s="618" t="s">
        <v>959</v>
      </c>
      <c r="C34" s="882">
        <v>0</v>
      </c>
      <c r="D34" s="882">
        <v>22.429174419999999</v>
      </c>
      <c r="E34" s="882">
        <v>502.63873173000002</v>
      </c>
      <c r="F34" s="882">
        <v>896.31498977000001</v>
      </c>
      <c r="G34" s="882">
        <v>562.61401561000002</v>
      </c>
      <c r="H34" s="882">
        <v>647.54046114000005</v>
      </c>
      <c r="I34" s="787">
        <v>547.91428969999993</v>
      </c>
      <c r="J34" s="785">
        <v>553.43165386999999</v>
      </c>
      <c r="K34" s="785">
        <v>555.46125993999999</v>
      </c>
      <c r="L34" s="785">
        <v>555.62513739000008</v>
      </c>
      <c r="M34" s="785">
        <v>545.65844116000005</v>
      </c>
      <c r="N34" s="785">
        <v>565.69303460999993</v>
      </c>
      <c r="O34" s="785">
        <v>568.90128758000003</v>
      </c>
      <c r="P34" s="785">
        <v>571.13720998000008</v>
      </c>
      <c r="Q34" s="785">
        <v>565.30347783000002</v>
      </c>
      <c r="R34" s="785">
        <v>525.58037433000004</v>
      </c>
      <c r="S34" s="785">
        <v>609.96589803000006</v>
      </c>
      <c r="T34" s="786">
        <v>647.54046114000005</v>
      </c>
      <c r="U34" s="619" t="s">
        <v>1277</v>
      </c>
      <c r="V34" s="363"/>
      <c r="W34" s="363"/>
      <c r="X34" s="363"/>
      <c r="Y34" s="363"/>
      <c r="Z34" s="363"/>
      <c r="AA34" s="363"/>
      <c r="AB34" s="363"/>
      <c r="AC34" s="363"/>
      <c r="AD34" s="363"/>
      <c r="AE34" s="363"/>
      <c r="AF34" s="363"/>
      <c r="AG34" s="363"/>
      <c r="AH34" s="363"/>
      <c r="AI34" s="363"/>
    </row>
    <row r="35" spans="2:35" s="365" customFormat="1" ht="26.1" customHeight="1" x14ac:dyDescent="0.2">
      <c r="B35" s="618" t="s">
        <v>960</v>
      </c>
      <c r="C35" s="882">
        <v>1000</v>
      </c>
      <c r="D35" s="882">
        <v>1257.5</v>
      </c>
      <c r="E35" s="882">
        <v>75</v>
      </c>
      <c r="F35" s="882">
        <v>82.28</v>
      </c>
      <c r="G35" s="882">
        <v>0</v>
      </c>
      <c r="H35" s="882">
        <v>0</v>
      </c>
      <c r="I35" s="787">
        <v>0</v>
      </c>
      <c r="J35" s="785">
        <v>0</v>
      </c>
      <c r="K35" s="785">
        <v>0</v>
      </c>
      <c r="L35" s="785">
        <v>0</v>
      </c>
      <c r="M35" s="785">
        <v>0</v>
      </c>
      <c r="N35" s="785">
        <v>0</v>
      </c>
      <c r="O35" s="785">
        <v>0</v>
      </c>
      <c r="P35" s="785">
        <v>0</v>
      </c>
      <c r="Q35" s="785">
        <v>0</v>
      </c>
      <c r="R35" s="785">
        <v>0</v>
      </c>
      <c r="S35" s="785">
        <v>0</v>
      </c>
      <c r="T35" s="786">
        <v>0</v>
      </c>
      <c r="U35" s="619" t="s">
        <v>1281</v>
      </c>
      <c r="V35" s="363"/>
      <c r="W35" s="363"/>
      <c r="X35" s="363"/>
      <c r="Y35" s="363"/>
      <c r="Z35" s="363"/>
      <c r="AA35" s="363"/>
      <c r="AB35" s="363"/>
      <c r="AC35" s="363"/>
      <c r="AD35" s="363"/>
      <c r="AE35" s="363"/>
      <c r="AF35" s="363"/>
      <c r="AG35" s="363"/>
      <c r="AH35" s="363"/>
      <c r="AI35" s="363"/>
    </row>
    <row r="36" spans="2:35" s="360" customFormat="1" ht="26.1" customHeight="1" x14ac:dyDescent="0.2">
      <c r="B36" s="454" t="s">
        <v>1195</v>
      </c>
      <c r="C36" s="878">
        <v>197759.10985619001</v>
      </c>
      <c r="D36" s="878">
        <v>148737.62646903601</v>
      </c>
      <c r="E36" s="878">
        <v>133619.52033883604</v>
      </c>
      <c r="F36" s="878">
        <v>131649.808981056</v>
      </c>
      <c r="G36" s="878">
        <v>123755.56712089799</v>
      </c>
      <c r="H36" s="878">
        <v>119769.00451625719</v>
      </c>
      <c r="I36" s="790">
        <v>123124.04406261523</v>
      </c>
      <c r="J36" s="788">
        <v>121065.02495973112</v>
      </c>
      <c r="K36" s="788">
        <v>123145.62001736069</v>
      </c>
      <c r="L36" s="788">
        <v>121788.18662772795</v>
      </c>
      <c r="M36" s="788">
        <v>119626.06642879531</v>
      </c>
      <c r="N36" s="788">
        <v>118348.34939353284</v>
      </c>
      <c r="O36" s="788">
        <v>118353.36191675316</v>
      </c>
      <c r="P36" s="788">
        <v>118854.82860658126</v>
      </c>
      <c r="Q36" s="788">
        <v>119052.11363771257</v>
      </c>
      <c r="R36" s="788">
        <v>119131.41736227187</v>
      </c>
      <c r="S36" s="788">
        <v>120299.88996947014</v>
      </c>
      <c r="T36" s="789">
        <v>119769.00451625719</v>
      </c>
      <c r="U36" s="617" t="s">
        <v>1286</v>
      </c>
      <c r="V36" s="363"/>
      <c r="W36" s="363"/>
      <c r="X36" s="363"/>
      <c r="Y36" s="363"/>
      <c r="Z36" s="363"/>
      <c r="AA36" s="363"/>
      <c r="AB36" s="363"/>
      <c r="AC36" s="363"/>
      <c r="AD36" s="363"/>
      <c r="AE36" s="363"/>
      <c r="AF36" s="363"/>
      <c r="AG36" s="363"/>
      <c r="AH36" s="363"/>
      <c r="AI36" s="363"/>
    </row>
    <row r="37" spans="2:35" s="365" customFormat="1" ht="26.1" customHeight="1" x14ac:dyDescent="0.2">
      <c r="B37" s="618" t="s">
        <v>957</v>
      </c>
      <c r="C37" s="882">
        <v>193526.61630751</v>
      </c>
      <c r="D37" s="882">
        <v>146068.404745626</v>
      </c>
      <c r="E37" s="882">
        <v>131415.36106331603</v>
      </c>
      <c r="F37" s="882">
        <v>129319.617754676</v>
      </c>
      <c r="G37" s="882">
        <v>121580.84067117507</v>
      </c>
      <c r="H37" s="882">
        <v>116823.9473379767</v>
      </c>
      <c r="I37" s="787">
        <v>120967.5639732033</v>
      </c>
      <c r="J37" s="785">
        <v>118875.52211136004</v>
      </c>
      <c r="K37" s="785">
        <v>120837.64329057475</v>
      </c>
      <c r="L37" s="785">
        <v>119535.47540249419</v>
      </c>
      <c r="M37" s="785">
        <v>117430.6251568227</v>
      </c>
      <c r="N37" s="785">
        <v>115968.93543097153</v>
      </c>
      <c r="O37" s="785">
        <v>115934.57071194681</v>
      </c>
      <c r="P37" s="785">
        <v>116432.12480481771</v>
      </c>
      <c r="Q37" s="785">
        <v>116045.49532534769</v>
      </c>
      <c r="R37" s="785">
        <v>116116.86724984503</v>
      </c>
      <c r="S37" s="785">
        <v>117205.846794418</v>
      </c>
      <c r="T37" s="786">
        <v>116823.9473379767</v>
      </c>
      <c r="U37" s="619" t="s">
        <v>1284</v>
      </c>
      <c r="V37" s="363"/>
      <c r="W37" s="363"/>
      <c r="X37" s="363"/>
      <c r="Y37" s="363"/>
      <c r="Z37" s="363"/>
      <c r="AA37" s="363"/>
      <c r="AB37" s="363"/>
      <c r="AC37" s="363"/>
      <c r="AD37" s="363"/>
      <c r="AE37" s="363"/>
      <c r="AF37" s="363"/>
      <c r="AG37" s="363"/>
      <c r="AH37" s="363"/>
      <c r="AI37" s="363"/>
    </row>
    <row r="38" spans="2:35" s="365" customFormat="1" ht="26.1" customHeight="1" x14ac:dyDescent="0.2">
      <c r="B38" s="618" t="s">
        <v>962</v>
      </c>
      <c r="C38" s="882">
        <v>50283.074849310004</v>
      </c>
      <c r="D38" s="882">
        <v>50131.18244669</v>
      </c>
      <c r="E38" s="882">
        <v>43965.833010790004</v>
      </c>
      <c r="F38" s="882">
        <v>45680.709584919998</v>
      </c>
      <c r="G38" s="882">
        <v>28041.483705319999</v>
      </c>
      <c r="H38" s="882">
        <v>28653.553669619992</v>
      </c>
      <c r="I38" s="787">
        <v>27319.080772179997</v>
      </c>
      <c r="J38" s="785">
        <v>25962.3484021</v>
      </c>
      <c r="K38" s="785">
        <v>27167.575955389999</v>
      </c>
      <c r="L38" s="785">
        <v>27598.940145599998</v>
      </c>
      <c r="M38" s="785">
        <v>26951.70199741</v>
      </c>
      <c r="N38" s="785">
        <v>27080.587714839996</v>
      </c>
      <c r="O38" s="785">
        <v>26223.420457550001</v>
      </c>
      <c r="P38" s="785">
        <v>27600.010259929997</v>
      </c>
      <c r="Q38" s="785">
        <v>28576.144770710001</v>
      </c>
      <c r="R38" s="785">
        <v>27677.194682439997</v>
      </c>
      <c r="S38" s="785">
        <v>28241.70801794</v>
      </c>
      <c r="T38" s="786">
        <v>28653.553669619992</v>
      </c>
      <c r="U38" s="619" t="s">
        <v>1205</v>
      </c>
      <c r="V38" s="363"/>
      <c r="W38" s="363"/>
      <c r="X38" s="363"/>
      <c r="Y38" s="363"/>
      <c r="Z38" s="363"/>
      <c r="AA38" s="363"/>
      <c r="AB38" s="363"/>
      <c r="AC38" s="363"/>
      <c r="AD38" s="363"/>
      <c r="AE38" s="363"/>
      <c r="AF38" s="363"/>
      <c r="AG38" s="363"/>
      <c r="AH38" s="363"/>
      <c r="AI38" s="363"/>
    </row>
    <row r="39" spans="2:35" s="365" customFormat="1" ht="26.1" customHeight="1" x14ac:dyDescent="0.2">
      <c r="B39" s="618" t="s">
        <v>963</v>
      </c>
      <c r="C39" s="882">
        <v>126390.13515823679</v>
      </c>
      <c r="D39" s="882">
        <v>78516.811926475988</v>
      </c>
      <c r="E39" s="882">
        <v>69224.507698407266</v>
      </c>
      <c r="F39" s="882">
        <v>65559.366716476172</v>
      </c>
      <c r="G39" s="882">
        <v>74260.192788052154</v>
      </c>
      <c r="H39" s="882">
        <v>69540.003575088427</v>
      </c>
      <c r="I39" s="787">
        <v>74242.405225415365</v>
      </c>
      <c r="J39" s="785">
        <v>73810.243117605729</v>
      </c>
      <c r="K39" s="785">
        <v>74469.484048490369</v>
      </c>
      <c r="L39" s="785">
        <v>72781.487884130998</v>
      </c>
      <c r="M39" s="785">
        <v>71501.840388383163</v>
      </c>
      <c r="N39" s="785">
        <v>70128.826794407927</v>
      </c>
      <c r="O39" s="785">
        <v>71127.791570724192</v>
      </c>
      <c r="P39" s="785">
        <v>70781.571155094483</v>
      </c>
      <c r="Q39" s="785">
        <v>68975.52476346241</v>
      </c>
      <c r="R39" s="785">
        <v>69854.618180106103</v>
      </c>
      <c r="S39" s="785">
        <v>70486.432320703927</v>
      </c>
      <c r="T39" s="786">
        <v>69540.003575088427</v>
      </c>
      <c r="U39" s="619" t="s">
        <v>1206</v>
      </c>
      <c r="V39" s="363"/>
      <c r="W39" s="363"/>
      <c r="X39" s="363"/>
      <c r="Y39" s="363"/>
      <c r="Z39" s="363"/>
      <c r="AA39" s="363"/>
      <c r="AB39" s="363"/>
      <c r="AC39" s="363"/>
      <c r="AD39" s="363"/>
      <c r="AE39" s="363"/>
      <c r="AF39" s="363"/>
      <c r="AG39" s="363"/>
      <c r="AH39" s="363"/>
      <c r="AI39" s="363"/>
    </row>
    <row r="40" spans="2:35" s="365" customFormat="1" ht="26.1" customHeight="1" x14ac:dyDescent="0.2">
      <c r="B40" s="618" t="s">
        <v>964</v>
      </c>
      <c r="C40" s="882">
        <v>16853.40629996323</v>
      </c>
      <c r="D40" s="882">
        <v>17420.410372460003</v>
      </c>
      <c r="E40" s="882">
        <v>18225.020354118751</v>
      </c>
      <c r="F40" s="882">
        <v>18079.541453279831</v>
      </c>
      <c r="G40" s="882">
        <v>19279.164177802919</v>
      </c>
      <c r="H40" s="882">
        <v>18630.390093268288</v>
      </c>
      <c r="I40" s="787">
        <v>19406.077975607939</v>
      </c>
      <c r="J40" s="785">
        <v>19102.930591654305</v>
      </c>
      <c r="K40" s="785">
        <v>19200.583286694382</v>
      </c>
      <c r="L40" s="785">
        <v>19155.047372763191</v>
      </c>
      <c r="M40" s="785">
        <v>18977.082771029549</v>
      </c>
      <c r="N40" s="785">
        <v>18759.52092172359</v>
      </c>
      <c r="O40" s="785">
        <v>18583.358683672617</v>
      </c>
      <c r="P40" s="785">
        <v>18050.543389793223</v>
      </c>
      <c r="Q40" s="785">
        <v>18493.825791175277</v>
      </c>
      <c r="R40" s="785">
        <v>18585.054387298929</v>
      </c>
      <c r="S40" s="785">
        <v>18477.706455774085</v>
      </c>
      <c r="T40" s="786">
        <v>18630.390093268288</v>
      </c>
      <c r="U40" s="619" t="s">
        <v>1282</v>
      </c>
      <c r="V40" s="363"/>
      <c r="W40" s="363"/>
      <c r="X40" s="363"/>
      <c r="Y40" s="363"/>
      <c r="Z40" s="363"/>
      <c r="AA40" s="363"/>
      <c r="AB40" s="363"/>
      <c r="AC40" s="363"/>
      <c r="AD40" s="363"/>
      <c r="AE40" s="363"/>
      <c r="AF40" s="363"/>
      <c r="AG40" s="363"/>
      <c r="AH40" s="363"/>
      <c r="AI40" s="363"/>
    </row>
    <row r="41" spans="2:35" s="365" customFormat="1" ht="26.1" customHeight="1" x14ac:dyDescent="0.2">
      <c r="B41" s="618" t="s">
        <v>961</v>
      </c>
      <c r="C41" s="882">
        <v>4232.4935486799995</v>
      </c>
      <c r="D41" s="882">
        <v>2669.2217234099999</v>
      </c>
      <c r="E41" s="882">
        <v>2204.1592755199995</v>
      </c>
      <c r="F41" s="882">
        <v>2330.1912263800004</v>
      </c>
      <c r="G41" s="882">
        <v>2174.7264497229212</v>
      </c>
      <c r="H41" s="882">
        <v>2945.0571782804968</v>
      </c>
      <c r="I41" s="787">
        <v>2156.4800894119276</v>
      </c>
      <c r="J41" s="785">
        <v>2189.5028483710807</v>
      </c>
      <c r="K41" s="785">
        <v>2307.9767267859424</v>
      </c>
      <c r="L41" s="785">
        <v>2252.7112252337574</v>
      </c>
      <c r="M41" s="785">
        <v>2195.4412719726056</v>
      </c>
      <c r="N41" s="785">
        <v>2379.4139625613102</v>
      </c>
      <c r="O41" s="785">
        <v>2418.7912048063504</v>
      </c>
      <c r="P41" s="785">
        <v>2422.7038017635455</v>
      </c>
      <c r="Q41" s="785">
        <v>3006.6183123648821</v>
      </c>
      <c r="R41" s="785">
        <v>3014.5501124268267</v>
      </c>
      <c r="S41" s="785">
        <v>3094.0431750521388</v>
      </c>
      <c r="T41" s="786">
        <v>2945.0571782804968</v>
      </c>
      <c r="U41" s="619" t="s">
        <v>1272</v>
      </c>
      <c r="V41" s="363"/>
      <c r="W41" s="363"/>
      <c r="X41" s="363"/>
      <c r="Y41" s="363"/>
      <c r="Z41" s="363"/>
      <c r="AA41" s="363"/>
      <c r="AB41" s="363"/>
      <c r="AC41" s="363"/>
      <c r="AD41" s="363"/>
      <c r="AE41" s="363"/>
      <c r="AF41" s="363"/>
      <c r="AG41" s="363"/>
      <c r="AH41" s="363"/>
      <c r="AI41" s="363"/>
    </row>
    <row r="42" spans="2:35" s="365" customFormat="1" ht="15" customHeight="1" x14ac:dyDescent="0.2">
      <c r="B42" s="618"/>
      <c r="C42" s="882"/>
      <c r="D42" s="882"/>
      <c r="E42" s="882"/>
      <c r="F42" s="882"/>
      <c r="G42" s="882"/>
      <c r="H42" s="882"/>
      <c r="I42" s="787"/>
      <c r="J42" s="785"/>
      <c r="K42" s="785"/>
      <c r="L42" s="785"/>
      <c r="M42" s="785"/>
      <c r="N42" s="785"/>
      <c r="O42" s="785"/>
      <c r="P42" s="785"/>
      <c r="Q42" s="785"/>
      <c r="R42" s="785"/>
      <c r="S42" s="785"/>
      <c r="T42" s="786"/>
      <c r="U42" s="617"/>
      <c r="V42" s="363"/>
      <c r="W42" s="363"/>
      <c r="X42" s="363"/>
      <c r="Y42" s="363"/>
      <c r="Z42" s="363"/>
      <c r="AA42" s="363"/>
      <c r="AB42" s="363"/>
      <c r="AC42" s="363"/>
      <c r="AD42" s="363"/>
      <c r="AE42" s="363"/>
      <c r="AF42" s="363"/>
      <c r="AG42" s="363"/>
      <c r="AH42" s="363"/>
      <c r="AI42" s="363"/>
    </row>
    <row r="43" spans="2:35" s="360" customFormat="1" ht="26.1" customHeight="1" x14ac:dyDescent="0.2">
      <c r="B43" s="455" t="s">
        <v>712</v>
      </c>
      <c r="C43" s="878">
        <v>154496.68263067838</v>
      </c>
      <c r="D43" s="878">
        <v>136683.4830959299</v>
      </c>
      <c r="E43" s="878">
        <v>158345.17276833378</v>
      </c>
      <c r="F43" s="878">
        <v>237612.05292432598</v>
      </c>
      <c r="G43" s="878">
        <v>260909.30193393311</v>
      </c>
      <c r="H43" s="878">
        <v>384366.81781416386</v>
      </c>
      <c r="I43" s="790">
        <v>263184.52600972285</v>
      </c>
      <c r="J43" s="788">
        <v>284734.24009363173</v>
      </c>
      <c r="K43" s="788">
        <v>288054.83122228313</v>
      </c>
      <c r="L43" s="788">
        <v>316822.90617214888</v>
      </c>
      <c r="M43" s="788">
        <v>329270.61328913306</v>
      </c>
      <c r="N43" s="788">
        <v>330600.39399979042</v>
      </c>
      <c r="O43" s="788">
        <v>337226.17759112589</v>
      </c>
      <c r="P43" s="788">
        <v>353122.83909536898</v>
      </c>
      <c r="Q43" s="788">
        <v>369012.43773800158</v>
      </c>
      <c r="R43" s="788">
        <v>382525.02165369998</v>
      </c>
      <c r="S43" s="788">
        <v>396015.05260815739</v>
      </c>
      <c r="T43" s="789">
        <v>384366.81781416386</v>
      </c>
      <c r="U43" s="379" t="s">
        <v>1619</v>
      </c>
      <c r="V43" s="363"/>
      <c r="W43" s="363"/>
      <c r="X43" s="363"/>
      <c r="Y43" s="363"/>
      <c r="Z43" s="363"/>
      <c r="AA43" s="363"/>
      <c r="AB43" s="363"/>
      <c r="AC43" s="363"/>
      <c r="AD43" s="363"/>
      <c r="AE43" s="363"/>
      <c r="AF43" s="363"/>
      <c r="AG43" s="363"/>
      <c r="AH43" s="363"/>
      <c r="AI43" s="363"/>
    </row>
    <row r="44" spans="2:35" s="365" customFormat="1" ht="12" customHeight="1" x14ac:dyDescent="0.2">
      <c r="B44" s="454"/>
      <c r="C44" s="882"/>
      <c r="D44" s="882"/>
      <c r="E44" s="882"/>
      <c r="F44" s="882"/>
      <c r="G44" s="882"/>
      <c r="H44" s="882"/>
      <c r="I44" s="787"/>
      <c r="J44" s="785"/>
      <c r="K44" s="785"/>
      <c r="L44" s="785"/>
      <c r="M44" s="785"/>
      <c r="N44" s="785"/>
      <c r="O44" s="785"/>
      <c r="P44" s="785"/>
      <c r="Q44" s="785"/>
      <c r="R44" s="785"/>
      <c r="S44" s="785"/>
      <c r="T44" s="786"/>
      <c r="U44" s="617"/>
      <c r="V44" s="363"/>
      <c r="W44" s="363"/>
      <c r="X44" s="363"/>
      <c r="Y44" s="363"/>
      <c r="Z44" s="363"/>
      <c r="AA44" s="363"/>
      <c r="AB44" s="363"/>
      <c r="AC44" s="363"/>
      <c r="AD44" s="363"/>
      <c r="AE44" s="363"/>
      <c r="AF44" s="363"/>
      <c r="AG44" s="363"/>
      <c r="AH44" s="363"/>
      <c r="AI44" s="363"/>
    </row>
    <row r="45" spans="2:35" s="360" customFormat="1" ht="26.1" customHeight="1" x14ac:dyDescent="0.2">
      <c r="B45" s="454" t="s">
        <v>1163</v>
      </c>
      <c r="C45" s="878">
        <v>62657.988100131544</v>
      </c>
      <c r="D45" s="878">
        <v>50294.080730351692</v>
      </c>
      <c r="E45" s="878">
        <v>87027.339736263908</v>
      </c>
      <c r="F45" s="878">
        <v>132343.87378320299</v>
      </c>
      <c r="G45" s="878">
        <v>146690.4744845391</v>
      </c>
      <c r="H45" s="878">
        <v>219213.03435432017</v>
      </c>
      <c r="I45" s="790">
        <v>149565.29851500274</v>
      </c>
      <c r="J45" s="788">
        <v>160697.98510238592</v>
      </c>
      <c r="K45" s="788">
        <v>161963.96866398933</v>
      </c>
      <c r="L45" s="788">
        <v>175804.69629590606</v>
      </c>
      <c r="M45" s="788">
        <v>183132.31925408967</v>
      </c>
      <c r="N45" s="788">
        <v>182321.25443744543</v>
      </c>
      <c r="O45" s="788">
        <v>184987.63430192688</v>
      </c>
      <c r="P45" s="788">
        <v>195827.07689319854</v>
      </c>
      <c r="Q45" s="788">
        <v>203822.29988927639</v>
      </c>
      <c r="R45" s="788">
        <v>209374.44163337315</v>
      </c>
      <c r="S45" s="788">
        <v>218804.96713761025</v>
      </c>
      <c r="T45" s="789">
        <v>219213.03435432017</v>
      </c>
      <c r="U45" s="617" t="s">
        <v>1168</v>
      </c>
      <c r="V45" s="363"/>
      <c r="W45" s="363"/>
      <c r="X45" s="363"/>
      <c r="Y45" s="363"/>
      <c r="Z45" s="363"/>
      <c r="AA45" s="363"/>
      <c r="AB45" s="363"/>
      <c r="AC45" s="363"/>
      <c r="AD45" s="363"/>
      <c r="AE45" s="363"/>
      <c r="AF45" s="363"/>
      <c r="AG45" s="363"/>
      <c r="AH45" s="363"/>
      <c r="AI45" s="363"/>
    </row>
    <row r="46" spans="2:35" s="360" customFormat="1" ht="26.1" customHeight="1" x14ac:dyDescent="0.2">
      <c r="B46" s="454" t="s">
        <v>1194</v>
      </c>
      <c r="C46" s="878">
        <v>702.24041310000007</v>
      </c>
      <c r="D46" s="878">
        <v>237.91752685809999</v>
      </c>
      <c r="E46" s="878">
        <v>1942.0216570792002</v>
      </c>
      <c r="F46" s="878">
        <v>1634.8968909137</v>
      </c>
      <c r="G46" s="878">
        <v>2091.8458269572002</v>
      </c>
      <c r="H46" s="878">
        <v>891.71079131879992</v>
      </c>
      <c r="I46" s="790">
        <v>1490.1445313847034</v>
      </c>
      <c r="J46" s="788">
        <v>1896.3163940091999</v>
      </c>
      <c r="K46" s="788">
        <v>1096.0921147764</v>
      </c>
      <c r="L46" s="788">
        <v>1046.1905535173998</v>
      </c>
      <c r="M46" s="788">
        <v>1633.05781976137</v>
      </c>
      <c r="N46" s="788">
        <v>2385.9417994392002</v>
      </c>
      <c r="O46" s="788">
        <v>2467.9118927240002</v>
      </c>
      <c r="P46" s="788">
        <v>1672.8189207102</v>
      </c>
      <c r="Q46" s="788">
        <v>1247.2597897620001</v>
      </c>
      <c r="R46" s="788">
        <v>1136.0462966835998</v>
      </c>
      <c r="S46" s="788">
        <v>972.20696917839985</v>
      </c>
      <c r="T46" s="789">
        <v>891.71079131879992</v>
      </c>
      <c r="U46" s="617" t="s">
        <v>1285</v>
      </c>
      <c r="V46" s="363"/>
      <c r="W46" s="363"/>
      <c r="X46" s="363"/>
      <c r="Y46" s="363"/>
      <c r="Z46" s="363"/>
      <c r="AA46" s="363"/>
      <c r="AB46" s="363"/>
      <c r="AC46" s="363"/>
      <c r="AD46" s="363"/>
      <c r="AE46" s="363"/>
      <c r="AF46" s="363"/>
      <c r="AG46" s="363"/>
      <c r="AH46" s="363"/>
      <c r="AI46" s="363"/>
    </row>
    <row r="47" spans="2:35" s="365" customFormat="1" ht="26.1" customHeight="1" x14ac:dyDescent="0.2">
      <c r="B47" s="618" t="s">
        <v>958</v>
      </c>
      <c r="C47" s="882">
        <v>0</v>
      </c>
      <c r="D47" s="882">
        <v>0</v>
      </c>
      <c r="E47" s="882">
        <v>10.01582732</v>
      </c>
      <c r="F47" s="882">
        <v>0.65480017999999995</v>
      </c>
      <c r="G47" s="882">
        <v>0.78972693999999988</v>
      </c>
      <c r="H47" s="882">
        <v>1.20214369</v>
      </c>
      <c r="I47" s="787">
        <v>0.76258146000000004</v>
      </c>
      <c r="J47" s="785">
        <v>0.8188819100000001</v>
      </c>
      <c r="K47" s="785">
        <v>0.81257107999999989</v>
      </c>
      <c r="L47" s="785">
        <v>0.93576548999999998</v>
      </c>
      <c r="M47" s="785">
        <v>0.97496900000000009</v>
      </c>
      <c r="N47" s="785">
        <v>0.99859713999999999</v>
      </c>
      <c r="O47" s="785">
        <v>1.0251898000000002</v>
      </c>
      <c r="P47" s="785">
        <v>1.09556806</v>
      </c>
      <c r="Q47" s="785">
        <v>1.16606531</v>
      </c>
      <c r="R47" s="785">
        <v>1.1984336100000004</v>
      </c>
      <c r="S47" s="785">
        <v>1.2001915500000002</v>
      </c>
      <c r="T47" s="786">
        <v>1.20214369</v>
      </c>
      <c r="U47" s="619" t="s">
        <v>1164</v>
      </c>
      <c r="V47" s="363"/>
      <c r="W47" s="363"/>
      <c r="X47" s="363"/>
      <c r="Y47" s="363"/>
      <c r="Z47" s="363"/>
      <c r="AA47" s="363"/>
      <c r="AB47" s="363"/>
      <c r="AC47" s="363"/>
      <c r="AD47" s="363"/>
      <c r="AE47" s="363"/>
      <c r="AF47" s="363"/>
      <c r="AG47" s="363"/>
      <c r="AH47" s="363"/>
      <c r="AI47" s="363"/>
    </row>
    <row r="48" spans="2:35" s="365" customFormat="1" ht="26.1" customHeight="1" x14ac:dyDescent="0.2">
      <c r="B48" s="618" t="s">
        <v>959</v>
      </c>
      <c r="C48" s="882">
        <v>621.34251210000002</v>
      </c>
      <c r="D48" s="882">
        <v>97.449536858100004</v>
      </c>
      <c r="E48" s="882">
        <v>1706.7168217592002</v>
      </c>
      <c r="F48" s="882">
        <v>1634.2420907337</v>
      </c>
      <c r="G48" s="882">
        <v>2091.0561000172002</v>
      </c>
      <c r="H48" s="882">
        <v>890.50864762879996</v>
      </c>
      <c r="I48" s="787">
        <v>1489.3819499247033</v>
      </c>
      <c r="J48" s="785">
        <v>1895.4975120991999</v>
      </c>
      <c r="K48" s="785">
        <v>1095.2795436964</v>
      </c>
      <c r="L48" s="785">
        <v>1045.2547880273999</v>
      </c>
      <c r="M48" s="785">
        <v>1632.0828507613699</v>
      </c>
      <c r="N48" s="785">
        <v>2384.9432022992</v>
      </c>
      <c r="O48" s="785">
        <v>2466.886702924</v>
      </c>
      <c r="P48" s="785">
        <v>1671.7233526502</v>
      </c>
      <c r="Q48" s="785">
        <v>1246.0937244520001</v>
      </c>
      <c r="R48" s="785">
        <v>1134.8478630735999</v>
      </c>
      <c r="S48" s="785">
        <v>971.00677762839985</v>
      </c>
      <c r="T48" s="786">
        <v>890.50864762879996</v>
      </c>
      <c r="U48" s="619" t="s">
        <v>1277</v>
      </c>
      <c r="V48" s="363"/>
      <c r="W48" s="363"/>
      <c r="X48" s="363"/>
      <c r="Y48" s="363"/>
      <c r="Z48" s="363"/>
      <c r="AA48" s="363"/>
      <c r="AB48" s="363"/>
      <c r="AC48" s="363"/>
      <c r="AD48" s="363"/>
      <c r="AE48" s="363"/>
      <c r="AF48" s="363"/>
      <c r="AG48" s="363"/>
      <c r="AH48" s="363"/>
      <c r="AI48" s="363"/>
    </row>
    <row r="49" spans="2:35" s="365" customFormat="1" ht="26.1" customHeight="1" x14ac:dyDescent="0.2">
      <c r="B49" s="618" t="s">
        <v>960</v>
      </c>
      <c r="C49" s="882">
        <v>80.897901000000005</v>
      </c>
      <c r="D49" s="882">
        <v>140.46798999999999</v>
      </c>
      <c r="E49" s="882">
        <v>225.289008</v>
      </c>
      <c r="F49" s="882">
        <v>0</v>
      </c>
      <c r="G49" s="882">
        <v>0</v>
      </c>
      <c r="H49" s="882">
        <v>0</v>
      </c>
      <c r="I49" s="787">
        <v>0</v>
      </c>
      <c r="J49" s="785">
        <v>0</v>
      </c>
      <c r="K49" s="785">
        <v>0</v>
      </c>
      <c r="L49" s="785">
        <v>0</v>
      </c>
      <c r="M49" s="785">
        <v>0</v>
      </c>
      <c r="N49" s="785">
        <v>0</v>
      </c>
      <c r="O49" s="785">
        <v>0</v>
      </c>
      <c r="P49" s="785">
        <v>0</v>
      </c>
      <c r="Q49" s="785">
        <v>0</v>
      </c>
      <c r="R49" s="785">
        <v>0</v>
      </c>
      <c r="S49" s="785">
        <v>0</v>
      </c>
      <c r="T49" s="786">
        <v>0</v>
      </c>
      <c r="U49" s="619" t="s">
        <v>1281</v>
      </c>
      <c r="V49" s="363"/>
      <c r="W49" s="363"/>
      <c r="X49" s="363"/>
      <c r="Y49" s="363"/>
      <c r="Z49" s="363"/>
      <c r="AA49" s="363"/>
      <c r="AB49" s="363"/>
      <c r="AC49" s="363"/>
      <c r="AD49" s="363"/>
      <c r="AE49" s="363"/>
      <c r="AF49" s="363"/>
      <c r="AG49" s="363"/>
      <c r="AH49" s="363"/>
      <c r="AI49" s="363"/>
    </row>
    <row r="50" spans="2:35" s="360" customFormat="1" ht="26.1" customHeight="1" x14ac:dyDescent="0.2">
      <c r="B50" s="454" t="s">
        <v>1195</v>
      </c>
      <c r="C50" s="878">
        <v>61955.747687031544</v>
      </c>
      <c r="D50" s="878">
        <v>50056.16320349359</v>
      </c>
      <c r="E50" s="878">
        <v>85085.318079184712</v>
      </c>
      <c r="F50" s="878">
        <v>130708.97689228928</v>
      </c>
      <c r="G50" s="878">
        <v>144598.6286575819</v>
      </c>
      <c r="H50" s="878">
        <v>218321.32356300138</v>
      </c>
      <c r="I50" s="790">
        <v>148075.15398361805</v>
      </c>
      <c r="J50" s="788">
        <v>158801.66870837673</v>
      </c>
      <c r="K50" s="788">
        <v>160867.87654921293</v>
      </c>
      <c r="L50" s="788">
        <v>174758.50574238866</v>
      </c>
      <c r="M50" s="788">
        <v>181499.26143432831</v>
      </c>
      <c r="N50" s="788">
        <v>179935.31263800623</v>
      </c>
      <c r="O50" s="788">
        <v>182519.72240920289</v>
      </c>
      <c r="P50" s="788">
        <v>194154.25797248833</v>
      </c>
      <c r="Q50" s="788">
        <v>202575.04009951439</v>
      </c>
      <c r="R50" s="788">
        <v>208238.39533668954</v>
      </c>
      <c r="S50" s="788">
        <v>217832.76016843185</v>
      </c>
      <c r="T50" s="789">
        <v>218321.32356300138</v>
      </c>
      <c r="U50" s="617" t="s">
        <v>1286</v>
      </c>
      <c r="V50" s="363"/>
      <c r="W50" s="363"/>
      <c r="X50" s="363"/>
      <c r="Y50" s="363"/>
      <c r="Z50" s="363"/>
      <c r="AA50" s="363"/>
      <c r="AB50" s="363"/>
      <c r="AC50" s="363"/>
      <c r="AD50" s="363"/>
      <c r="AE50" s="363"/>
      <c r="AF50" s="363"/>
      <c r="AG50" s="363"/>
      <c r="AH50" s="363"/>
      <c r="AI50" s="363"/>
    </row>
    <row r="51" spans="2:35" s="365" customFormat="1" ht="26.1" customHeight="1" x14ac:dyDescent="0.2">
      <c r="B51" s="618" t="s">
        <v>957</v>
      </c>
      <c r="C51" s="882">
        <v>59769.561835921544</v>
      </c>
      <c r="D51" s="882">
        <v>48091.739651763593</v>
      </c>
      <c r="E51" s="882">
        <v>82481.559317122708</v>
      </c>
      <c r="F51" s="882">
        <v>122091.37551472329</v>
      </c>
      <c r="G51" s="882">
        <v>135713.21847892829</v>
      </c>
      <c r="H51" s="882">
        <v>207546.36687850908</v>
      </c>
      <c r="I51" s="787">
        <v>138555.42157864608</v>
      </c>
      <c r="J51" s="785">
        <v>148390.99206625213</v>
      </c>
      <c r="K51" s="785">
        <v>150770.80001082353</v>
      </c>
      <c r="L51" s="785">
        <v>162984.54335265956</v>
      </c>
      <c r="M51" s="785">
        <v>169139.1823121359</v>
      </c>
      <c r="N51" s="785">
        <v>167266.07002625652</v>
      </c>
      <c r="O51" s="785">
        <v>169585.41322654948</v>
      </c>
      <c r="P51" s="785">
        <v>180052.98692958782</v>
      </c>
      <c r="Q51" s="785">
        <v>188699.22056246237</v>
      </c>
      <c r="R51" s="785">
        <v>195836.61521017624</v>
      </c>
      <c r="S51" s="785">
        <v>207592.12024989506</v>
      </c>
      <c r="T51" s="786">
        <v>207546.36687850908</v>
      </c>
      <c r="U51" s="619" t="s">
        <v>1284</v>
      </c>
      <c r="V51" s="363"/>
      <c r="W51" s="363"/>
      <c r="X51" s="363"/>
      <c r="Y51" s="363"/>
      <c r="Z51" s="363"/>
      <c r="AA51" s="363"/>
      <c r="AB51" s="363"/>
      <c r="AC51" s="363"/>
      <c r="AD51" s="363"/>
      <c r="AE51" s="363"/>
      <c r="AF51" s="363"/>
      <c r="AG51" s="363"/>
      <c r="AH51" s="363"/>
      <c r="AI51" s="363"/>
    </row>
    <row r="52" spans="2:35" s="365" customFormat="1" ht="26.1" customHeight="1" x14ac:dyDescent="0.2">
      <c r="B52" s="618" t="s">
        <v>962</v>
      </c>
      <c r="C52" s="882">
        <v>20254.484050064093</v>
      </c>
      <c r="D52" s="882">
        <v>19609.16232768758</v>
      </c>
      <c r="E52" s="882">
        <v>36551.334097031388</v>
      </c>
      <c r="F52" s="882">
        <v>56226.729240872992</v>
      </c>
      <c r="G52" s="882">
        <v>49150.573577543182</v>
      </c>
      <c r="H52" s="882">
        <v>82843.942644832234</v>
      </c>
      <c r="I52" s="787">
        <v>50436.262552111977</v>
      </c>
      <c r="J52" s="785">
        <v>52790.790890662989</v>
      </c>
      <c r="K52" s="785">
        <v>57608.571118531385</v>
      </c>
      <c r="L52" s="785">
        <v>59420.056381105867</v>
      </c>
      <c r="M52" s="785">
        <v>58912.888071406567</v>
      </c>
      <c r="N52" s="785">
        <v>61971.129474863468</v>
      </c>
      <c r="O52" s="785">
        <v>63821.765246923016</v>
      </c>
      <c r="P52" s="785">
        <v>71115.142879532752</v>
      </c>
      <c r="Q52" s="785">
        <v>73495.719488543618</v>
      </c>
      <c r="R52" s="785">
        <v>68930.005358976123</v>
      </c>
      <c r="S52" s="785">
        <v>74452.070517867993</v>
      </c>
      <c r="T52" s="786">
        <v>82843.942644832234</v>
      </c>
      <c r="U52" s="619" t="s">
        <v>1205</v>
      </c>
      <c r="V52" s="363"/>
      <c r="W52" s="363"/>
      <c r="X52" s="363"/>
      <c r="Y52" s="363"/>
      <c r="Z52" s="363"/>
      <c r="AA52" s="363"/>
      <c r="AB52" s="363"/>
      <c r="AC52" s="363"/>
      <c r="AD52" s="363"/>
      <c r="AE52" s="363"/>
      <c r="AF52" s="363"/>
      <c r="AG52" s="363"/>
      <c r="AH52" s="363"/>
      <c r="AI52" s="363"/>
    </row>
    <row r="53" spans="2:35" s="365" customFormat="1" ht="26.1" customHeight="1" x14ac:dyDescent="0.2">
      <c r="B53" s="618" t="s">
        <v>963</v>
      </c>
      <c r="C53" s="882">
        <v>39108.286213049054</v>
      </c>
      <c r="D53" s="882">
        <v>27814.230526986565</v>
      </c>
      <c r="E53" s="882">
        <v>44544.099845846926</v>
      </c>
      <c r="F53" s="882">
        <v>64601.498036315294</v>
      </c>
      <c r="G53" s="882">
        <v>82467.403767227122</v>
      </c>
      <c r="H53" s="882">
        <v>121379.54138832846</v>
      </c>
      <c r="I53" s="787">
        <v>83251.425318957918</v>
      </c>
      <c r="J53" s="785">
        <v>92506.493733685638</v>
      </c>
      <c r="K53" s="785">
        <v>89535.306002079073</v>
      </c>
      <c r="L53" s="785">
        <v>100234.78697839277</v>
      </c>
      <c r="M53" s="785">
        <v>106715.31788830413</v>
      </c>
      <c r="N53" s="785">
        <v>101925.06310144415</v>
      </c>
      <c r="O53" s="785">
        <v>102400.08443465937</v>
      </c>
      <c r="P53" s="785">
        <v>106411.90235659656</v>
      </c>
      <c r="Q53" s="785">
        <v>111108.83246265636</v>
      </c>
      <c r="R53" s="785">
        <v>123109.73730765801</v>
      </c>
      <c r="S53" s="785">
        <v>128368.60558953446</v>
      </c>
      <c r="T53" s="786">
        <v>121379.54138832846</v>
      </c>
      <c r="U53" s="619" t="s">
        <v>1206</v>
      </c>
      <c r="V53" s="363"/>
      <c r="W53" s="363"/>
      <c r="X53" s="363"/>
      <c r="Y53" s="363"/>
      <c r="Z53" s="363"/>
      <c r="AA53" s="363"/>
      <c r="AB53" s="363"/>
      <c r="AC53" s="363"/>
      <c r="AD53" s="363"/>
      <c r="AE53" s="363"/>
      <c r="AF53" s="363"/>
      <c r="AG53" s="363"/>
      <c r="AH53" s="363"/>
      <c r="AI53" s="363"/>
    </row>
    <row r="54" spans="2:35" s="365" customFormat="1" ht="26.1" customHeight="1" x14ac:dyDescent="0.2">
      <c r="B54" s="618" t="s">
        <v>964</v>
      </c>
      <c r="C54" s="882">
        <v>406.79157280839996</v>
      </c>
      <c r="D54" s="882">
        <v>668.34679708945009</v>
      </c>
      <c r="E54" s="882">
        <v>1386.1253742444001</v>
      </c>
      <c r="F54" s="882">
        <v>1263.1482375350001</v>
      </c>
      <c r="G54" s="882">
        <v>4095.2411341579996</v>
      </c>
      <c r="H54" s="882">
        <v>3322.8828453483998</v>
      </c>
      <c r="I54" s="787">
        <v>4867.733707576218</v>
      </c>
      <c r="J54" s="785">
        <v>3093.7074419034998</v>
      </c>
      <c r="K54" s="785">
        <v>3626.9228902130999</v>
      </c>
      <c r="L54" s="785">
        <v>3329.6999931608998</v>
      </c>
      <c r="M54" s="785">
        <v>3510.9763524251994</v>
      </c>
      <c r="N54" s="785">
        <v>3369.8774499489004</v>
      </c>
      <c r="O54" s="785">
        <v>3363.5635449670999</v>
      </c>
      <c r="P54" s="785">
        <v>2525.9416934585001</v>
      </c>
      <c r="Q54" s="785">
        <v>4094.6686112623997</v>
      </c>
      <c r="R54" s="785">
        <v>3796.8725435421002</v>
      </c>
      <c r="S54" s="785">
        <v>4771.444142492599</v>
      </c>
      <c r="T54" s="786">
        <v>3322.8828453483998</v>
      </c>
      <c r="U54" s="619" t="s">
        <v>1282</v>
      </c>
      <c r="V54" s="363"/>
      <c r="W54" s="363"/>
      <c r="X54" s="363"/>
      <c r="Y54" s="363"/>
      <c r="Z54" s="363"/>
      <c r="AA54" s="363"/>
      <c r="AB54" s="363"/>
      <c r="AC54" s="363"/>
      <c r="AD54" s="363"/>
      <c r="AE54" s="363"/>
      <c r="AF54" s="363"/>
      <c r="AG54" s="363"/>
      <c r="AH54" s="363"/>
      <c r="AI54" s="363"/>
    </row>
    <row r="55" spans="2:35" s="365" customFormat="1" ht="26.1" customHeight="1" x14ac:dyDescent="0.2">
      <c r="B55" s="618" t="s">
        <v>961</v>
      </c>
      <c r="C55" s="882">
        <v>2186.1858511100004</v>
      </c>
      <c r="D55" s="882">
        <v>1964.4235517300001</v>
      </c>
      <c r="E55" s="882">
        <v>2603.7587620620002</v>
      </c>
      <c r="F55" s="882">
        <v>8617.6013775659994</v>
      </c>
      <c r="G55" s="882">
        <v>8885.4101786536012</v>
      </c>
      <c r="H55" s="882">
        <v>10774.956684492301</v>
      </c>
      <c r="I55" s="787">
        <v>9519.7324049719628</v>
      </c>
      <c r="J55" s="785">
        <v>10410.676642124601</v>
      </c>
      <c r="K55" s="785">
        <v>10097.0765383894</v>
      </c>
      <c r="L55" s="785">
        <v>11773.962389729097</v>
      </c>
      <c r="M55" s="785">
        <v>12360.079122192401</v>
      </c>
      <c r="N55" s="785">
        <v>12669.2426117497</v>
      </c>
      <c r="O55" s="785">
        <v>12934.309182653396</v>
      </c>
      <c r="P55" s="785">
        <v>14101.271042900498</v>
      </c>
      <c r="Q55" s="785">
        <v>13875.819537052001</v>
      </c>
      <c r="R55" s="785">
        <v>12401.780126513297</v>
      </c>
      <c r="S55" s="785">
        <v>10240.639918536799</v>
      </c>
      <c r="T55" s="786">
        <v>10774.956684492301</v>
      </c>
      <c r="U55" s="619" t="s">
        <v>1283</v>
      </c>
      <c r="V55" s="363"/>
      <c r="W55" s="363"/>
      <c r="X55" s="363"/>
      <c r="Y55" s="363"/>
      <c r="Z55" s="363"/>
      <c r="AA55" s="363"/>
      <c r="AB55" s="363"/>
      <c r="AC55" s="363"/>
      <c r="AD55" s="363"/>
      <c r="AE55" s="363"/>
      <c r="AF55" s="363"/>
      <c r="AG55" s="363"/>
      <c r="AH55" s="363"/>
      <c r="AI55" s="363"/>
    </row>
    <row r="56" spans="2:35" s="365" customFormat="1" ht="12" customHeight="1" x14ac:dyDescent="0.2">
      <c r="B56" s="454"/>
      <c r="C56" s="882"/>
      <c r="D56" s="882"/>
      <c r="E56" s="882"/>
      <c r="F56" s="882"/>
      <c r="G56" s="882"/>
      <c r="H56" s="882"/>
      <c r="I56" s="787"/>
      <c r="J56" s="785"/>
      <c r="K56" s="785"/>
      <c r="L56" s="785"/>
      <c r="M56" s="785"/>
      <c r="N56" s="785"/>
      <c r="O56" s="785"/>
      <c r="P56" s="785"/>
      <c r="Q56" s="785"/>
      <c r="R56" s="785"/>
      <c r="S56" s="785"/>
      <c r="T56" s="786"/>
      <c r="U56" s="617"/>
      <c r="V56" s="363"/>
      <c r="W56" s="363"/>
      <c r="X56" s="363"/>
      <c r="Y56" s="363"/>
      <c r="Z56" s="363"/>
      <c r="AA56" s="363"/>
      <c r="AB56" s="363"/>
      <c r="AC56" s="363"/>
      <c r="AD56" s="363"/>
      <c r="AE56" s="363"/>
      <c r="AF56" s="363"/>
      <c r="AG56" s="363"/>
      <c r="AH56" s="363"/>
      <c r="AI56" s="363"/>
    </row>
    <row r="57" spans="2:35" s="360" customFormat="1" ht="26.1" customHeight="1" x14ac:dyDescent="0.2">
      <c r="B57" s="454" t="s">
        <v>974</v>
      </c>
      <c r="C57" s="878">
        <v>4808.2461138799954</v>
      </c>
      <c r="D57" s="878">
        <v>4283.8265107099942</v>
      </c>
      <c r="E57" s="878">
        <v>4715.0505616500031</v>
      </c>
      <c r="F57" s="878">
        <v>5673.8387177529958</v>
      </c>
      <c r="G57" s="878">
        <v>6751.507065173003</v>
      </c>
      <c r="H57" s="878">
        <v>9496.4908447730104</v>
      </c>
      <c r="I57" s="790">
        <v>6657.0092368752667</v>
      </c>
      <c r="J57" s="788">
        <v>9294.5514357670036</v>
      </c>
      <c r="K57" s="788">
        <v>7980.3878561320016</v>
      </c>
      <c r="L57" s="788">
        <v>8592.6760473919931</v>
      </c>
      <c r="M57" s="788">
        <v>11392.952772427989</v>
      </c>
      <c r="N57" s="788">
        <v>11722.854130959957</v>
      </c>
      <c r="O57" s="788">
        <v>11130.406801863004</v>
      </c>
      <c r="P57" s="788">
        <v>9806.8108586750113</v>
      </c>
      <c r="Q57" s="788">
        <v>10254.996036880011</v>
      </c>
      <c r="R57" s="788">
        <v>10401.817893125011</v>
      </c>
      <c r="S57" s="788">
        <v>9968.8643165380472</v>
      </c>
      <c r="T57" s="789">
        <v>9496.4908447730104</v>
      </c>
      <c r="U57" s="617" t="s">
        <v>1169</v>
      </c>
      <c r="V57" s="363"/>
      <c r="W57" s="363"/>
      <c r="X57" s="363"/>
      <c r="Y57" s="363"/>
      <c r="Z57" s="363"/>
      <c r="AA57" s="363"/>
      <c r="AB57" s="363"/>
      <c r="AC57" s="363"/>
      <c r="AD57" s="363"/>
      <c r="AE57" s="363"/>
      <c r="AF57" s="363"/>
      <c r="AG57" s="363"/>
      <c r="AH57" s="363"/>
      <c r="AI57" s="363"/>
    </row>
    <row r="58" spans="2:35" s="365" customFormat="1" ht="26.1" customHeight="1" x14ac:dyDescent="0.2">
      <c r="B58" s="618" t="s">
        <v>979</v>
      </c>
      <c r="C58" s="882">
        <v>4530.0525463599952</v>
      </c>
      <c r="D58" s="882">
        <v>4143.9341532859944</v>
      </c>
      <c r="E58" s="882">
        <v>4557.4166124280027</v>
      </c>
      <c r="F58" s="882">
        <v>5448.6569479879954</v>
      </c>
      <c r="G58" s="882">
        <v>6481.5865919290027</v>
      </c>
      <c r="H58" s="882">
        <v>8909.2403543810105</v>
      </c>
      <c r="I58" s="787">
        <v>6346.7964521121339</v>
      </c>
      <c r="J58" s="785">
        <v>8963.7007583680042</v>
      </c>
      <c r="K58" s="785">
        <v>7636.9037670160014</v>
      </c>
      <c r="L58" s="785">
        <v>8200.9765173369924</v>
      </c>
      <c r="M58" s="785">
        <v>10988.245568867989</v>
      </c>
      <c r="N58" s="785">
        <v>11306.844970014958</v>
      </c>
      <c r="O58" s="785">
        <v>10713.072664346004</v>
      </c>
      <c r="P58" s="785">
        <v>8976.77830184501</v>
      </c>
      <c r="Q58" s="785">
        <v>9754.3090599100105</v>
      </c>
      <c r="R58" s="785">
        <v>9852.2002450200107</v>
      </c>
      <c r="S58" s="785">
        <v>9280.0081766260464</v>
      </c>
      <c r="T58" s="786">
        <v>8909.2403543810105</v>
      </c>
      <c r="U58" s="619" t="s">
        <v>1170</v>
      </c>
      <c r="V58" s="363"/>
      <c r="W58" s="363"/>
      <c r="X58" s="363"/>
      <c r="Y58" s="363"/>
      <c r="Z58" s="363"/>
      <c r="AA58" s="363"/>
      <c r="AB58" s="363"/>
      <c r="AC58" s="363"/>
      <c r="AD58" s="363"/>
      <c r="AE58" s="363"/>
      <c r="AF58" s="363"/>
      <c r="AG58" s="363"/>
      <c r="AH58" s="363"/>
      <c r="AI58" s="363"/>
    </row>
    <row r="59" spans="2:35" s="365" customFormat="1" ht="26.1" customHeight="1" x14ac:dyDescent="0.2">
      <c r="B59" s="618" t="s">
        <v>981</v>
      </c>
      <c r="C59" s="882">
        <v>278.19356751999999</v>
      </c>
      <c r="D59" s="882">
        <v>139.89235742400007</v>
      </c>
      <c r="E59" s="882">
        <v>157.63394922200001</v>
      </c>
      <c r="F59" s="882">
        <v>225.18176976500001</v>
      </c>
      <c r="G59" s="882">
        <v>269.92047324400011</v>
      </c>
      <c r="H59" s="882">
        <v>587.2504903920003</v>
      </c>
      <c r="I59" s="787">
        <v>310.21278476313256</v>
      </c>
      <c r="J59" s="785">
        <v>330.85067739900001</v>
      </c>
      <c r="K59" s="785">
        <v>343.48408911600012</v>
      </c>
      <c r="L59" s="785">
        <v>391.69953005499997</v>
      </c>
      <c r="M59" s="785">
        <v>404.70720356000004</v>
      </c>
      <c r="N59" s="785">
        <v>416.00916094499968</v>
      </c>
      <c r="O59" s="785">
        <v>417.33413751700004</v>
      </c>
      <c r="P59" s="785">
        <v>830.03255683000054</v>
      </c>
      <c r="Q59" s="785">
        <v>500.6869769700001</v>
      </c>
      <c r="R59" s="785">
        <v>549.61764810500017</v>
      </c>
      <c r="S59" s="785">
        <v>688.856139912</v>
      </c>
      <c r="T59" s="786">
        <v>587.2504903920003</v>
      </c>
      <c r="U59" s="619" t="s">
        <v>1273</v>
      </c>
      <c r="V59" s="363"/>
      <c r="W59" s="363"/>
      <c r="X59" s="363"/>
      <c r="Y59" s="363"/>
      <c r="Z59" s="363"/>
      <c r="AA59" s="363"/>
      <c r="AB59" s="363"/>
      <c r="AC59" s="363"/>
      <c r="AD59" s="363"/>
      <c r="AE59" s="363"/>
      <c r="AF59" s="363"/>
      <c r="AG59" s="363"/>
      <c r="AH59" s="363"/>
      <c r="AI59" s="363"/>
    </row>
    <row r="60" spans="2:35" s="365" customFormat="1" ht="12" customHeight="1" x14ac:dyDescent="0.2">
      <c r="B60" s="454"/>
      <c r="C60" s="882"/>
      <c r="D60" s="882"/>
      <c r="E60" s="882"/>
      <c r="F60" s="882"/>
      <c r="G60" s="882"/>
      <c r="H60" s="882"/>
      <c r="I60" s="787"/>
      <c r="J60" s="785"/>
      <c r="K60" s="785"/>
      <c r="L60" s="785"/>
      <c r="M60" s="785"/>
      <c r="N60" s="785"/>
      <c r="O60" s="785"/>
      <c r="P60" s="785"/>
      <c r="Q60" s="785"/>
      <c r="R60" s="785"/>
      <c r="S60" s="785"/>
      <c r="T60" s="786"/>
      <c r="U60" s="617"/>
      <c r="V60" s="363"/>
      <c r="W60" s="363"/>
      <c r="X60" s="363"/>
      <c r="Y60" s="363"/>
      <c r="Z60" s="363"/>
      <c r="AA60" s="363"/>
      <c r="AB60" s="363"/>
      <c r="AC60" s="363"/>
      <c r="AD60" s="363"/>
      <c r="AE60" s="363"/>
      <c r="AF60" s="363"/>
      <c r="AG60" s="363"/>
      <c r="AH60" s="363"/>
      <c r="AI60" s="363"/>
    </row>
    <row r="61" spans="2:35" s="360" customFormat="1" ht="26.1" customHeight="1" x14ac:dyDescent="0.2">
      <c r="B61" s="454" t="s">
        <v>980</v>
      </c>
      <c r="C61" s="878">
        <v>87030.448416666841</v>
      </c>
      <c r="D61" s="878">
        <v>82105.575854868221</v>
      </c>
      <c r="E61" s="878">
        <v>66602.782470419872</v>
      </c>
      <c r="F61" s="878">
        <v>99594.340423369998</v>
      </c>
      <c r="G61" s="878">
        <v>107467.32038422099</v>
      </c>
      <c r="H61" s="878">
        <v>155657.29261507068</v>
      </c>
      <c r="I61" s="790">
        <v>106962.21825784486</v>
      </c>
      <c r="J61" s="788">
        <v>114741.7035554788</v>
      </c>
      <c r="K61" s="788">
        <v>118110.47470216181</v>
      </c>
      <c r="L61" s="788">
        <v>132425.53382885081</v>
      </c>
      <c r="M61" s="788">
        <v>134745.34126261543</v>
      </c>
      <c r="N61" s="788">
        <v>136556.28543138501</v>
      </c>
      <c r="O61" s="788">
        <v>141108.13648733601</v>
      </c>
      <c r="P61" s="788">
        <v>147488.95134349543</v>
      </c>
      <c r="Q61" s="788">
        <v>154935.14181184518</v>
      </c>
      <c r="R61" s="788">
        <v>162748.76212720183</v>
      </c>
      <c r="S61" s="788">
        <v>167241.22115400908</v>
      </c>
      <c r="T61" s="789">
        <v>155657.29261507068</v>
      </c>
      <c r="U61" s="617" t="s">
        <v>1171</v>
      </c>
      <c r="V61" s="363"/>
      <c r="W61" s="363"/>
      <c r="X61" s="363"/>
      <c r="Y61" s="363"/>
      <c r="Z61" s="363"/>
      <c r="AA61" s="363"/>
      <c r="AB61" s="363"/>
      <c r="AC61" s="363"/>
      <c r="AD61" s="363"/>
      <c r="AE61" s="363"/>
      <c r="AF61" s="363"/>
      <c r="AG61" s="363"/>
      <c r="AH61" s="363"/>
      <c r="AI61" s="363"/>
    </row>
    <row r="62" spans="2:35" s="360" customFormat="1" ht="26.1" customHeight="1" x14ac:dyDescent="0.2">
      <c r="B62" s="454" t="s">
        <v>1194</v>
      </c>
      <c r="C62" s="878">
        <v>0</v>
      </c>
      <c r="D62" s="878">
        <v>0</v>
      </c>
      <c r="E62" s="878">
        <v>0</v>
      </c>
      <c r="F62" s="878">
        <v>0</v>
      </c>
      <c r="G62" s="878">
        <v>0</v>
      </c>
      <c r="H62" s="878">
        <v>0</v>
      </c>
      <c r="I62" s="790">
        <v>0</v>
      </c>
      <c r="J62" s="788">
        <v>0</v>
      </c>
      <c r="K62" s="788">
        <v>0</v>
      </c>
      <c r="L62" s="788">
        <v>0</v>
      </c>
      <c r="M62" s="788">
        <v>0</v>
      </c>
      <c r="N62" s="788">
        <v>0</v>
      </c>
      <c r="O62" s="788">
        <v>0</v>
      </c>
      <c r="P62" s="788">
        <v>0</v>
      </c>
      <c r="Q62" s="788">
        <v>0</v>
      </c>
      <c r="R62" s="788">
        <v>0</v>
      </c>
      <c r="S62" s="788">
        <v>0</v>
      </c>
      <c r="T62" s="789">
        <v>0</v>
      </c>
      <c r="U62" s="617" t="s">
        <v>1285</v>
      </c>
      <c r="V62" s="363"/>
      <c r="W62" s="363"/>
      <c r="X62" s="363"/>
      <c r="Y62" s="363"/>
      <c r="Z62" s="363"/>
      <c r="AA62" s="363"/>
      <c r="AB62" s="363"/>
      <c r="AC62" s="363"/>
      <c r="AD62" s="363"/>
      <c r="AE62" s="363"/>
      <c r="AF62" s="363"/>
      <c r="AG62" s="363"/>
      <c r="AH62" s="363"/>
      <c r="AI62" s="363"/>
    </row>
    <row r="63" spans="2:35" s="365" customFormat="1" ht="26.1" customHeight="1" x14ac:dyDescent="0.2">
      <c r="B63" s="618" t="s">
        <v>958</v>
      </c>
      <c r="C63" s="882">
        <v>0</v>
      </c>
      <c r="D63" s="882">
        <v>0</v>
      </c>
      <c r="E63" s="882">
        <v>0</v>
      </c>
      <c r="F63" s="882">
        <v>0</v>
      </c>
      <c r="G63" s="882">
        <v>0</v>
      </c>
      <c r="H63" s="882">
        <v>0</v>
      </c>
      <c r="I63" s="787">
        <v>0</v>
      </c>
      <c r="J63" s="785">
        <v>0</v>
      </c>
      <c r="K63" s="785">
        <v>0</v>
      </c>
      <c r="L63" s="785">
        <v>0</v>
      </c>
      <c r="M63" s="785">
        <v>0</v>
      </c>
      <c r="N63" s="785">
        <v>0</v>
      </c>
      <c r="O63" s="785">
        <v>0</v>
      </c>
      <c r="P63" s="785">
        <v>0</v>
      </c>
      <c r="Q63" s="785">
        <v>0</v>
      </c>
      <c r="R63" s="785">
        <v>0</v>
      </c>
      <c r="S63" s="785">
        <v>0</v>
      </c>
      <c r="T63" s="786">
        <v>0</v>
      </c>
      <c r="U63" s="619" t="s">
        <v>1164</v>
      </c>
      <c r="V63" s="363"/>
      <c r="W63" s="363"/>
      <c r="X63" s="363"/>
      <c r="Y63" s="363"/>
      <c r="Z63" s="363"/>
      <c r="AA63" s="363"/>
      <c r="AB63" s="363"/>
      <c r="AC63" s="363"/>
      <c r="AD63" s="363"/>
      <c r="AE63" s="363"/>
      <c r="AF63" s="363"/>
      <c r="AG63" s="363"/>
      <c r="AH63" s="363"/>
      <c r="AI63" s="363"/>
    </row>
    <row r="64" spans="2:35" s="365" customFormat="1" ht="26.1" customHeight="1" x14ac:dyDescent="0.2">
      <c r="B64" s="618" t="s">
        <v>959</v>
      </c>
      <c r="C64" s="882">
        <v>0</v>
      </c>
      <c r="D64" s="882">
        <v>0</v>
      </c>
      <c r="E64" s="882">
        <v>0</v>
      </c>
      <c r="F64" s="882">
        <v>0</v>
      </c>
      <c r="G64" s="882">
        <v>0</v>
      </c>
      <c r="H64" s="882">
        <v>0</v>
      </c>
      <c r="I64" s="787">
        <v>0</v>
      </c>
      <c r="J64" s="785">
        <v>0</v>
      </c>
      <c r="K64" s="785">
        <v>0</v>
      </c>
      <c r="L64" s="785">
        <v>0</v>
      </c>
      <c r="M64" s="785">
        <v>0</v>
      </c>
      <c r="N64" s="785">
        <v>0</v>
      </c>
      <c r="O64" s="785">
        <v>0</v>
      </c>
      <c r="P64" s="785">
        <v>0</v>
      </c>
      <c r="Q64" s="785">
        <v>0</v>
      </c>
      <c r="R64" s="785">
        <v>0</v>
      </c>
      <c r="S64" s="785">
        <v>0</v>
      </c>
      <c r="T64" s="786">
        <v>0</v>
      </c>
      <c r="U64" s="619" t="s">
        <v>1277</v>
      </c>
      <c r="V64" s="363"/>
      <c r="W64" s="363"/>
      <c r="X64" s="363"/>
      <c r="Y64" s="363"/>
      <c r="Z64" s="363"/>
      <c r="AA64" s="363"/>
      <c r="AB64" s="363"/>
      <c r="AC64" s="363"/>
      <c r="AD64" s="363"/>
      <c r="AE64" s="363"/>
      <c r="AF64" s="363"/>
      <c r="AG64" s="363"/>
      <c r="AH64" s="363"/>
      <c r="AI64" s="363"/>
    </row>
    <row r="65" spans="2:35" s="365" customFormat="1" ht="26.1" customHeight="1" x14ac:dyDescent="0.2">
      <c r="B65" s="618" t="s">
        <v>960</v>
      </c>
      <c r="C65" s="882">
        <v>0</v>
      </c>
      <c r="D65" s="882">
        <v>0</v>
      </c>
      <c r="E65" s="882">
        <v>0</v>
      </c>
      <c r="F65" s="882">
        <v>0</v>
      </c>
      <c r="G65" s="882">
        <v>0</v>
      </c>
      <c r="H65" s="882">
        <v>0</v>
      </c>
      <c r="I65" s="787">
        <v>0</v>
      </c>
      <c r="J65" s="785">
        <v>0</v>
      </c>
      <c r="K65" s="785">
        <v>0</v>
      </c>
      <c r="L65" s="785">
        <v>0</v>
      </c>
      <c r="M65" s="785">
        <v>0</v>
      </c>
      <c r="N65" s="785">
        <v>0</v>
      </c>
      <c r="O65" s="785">
        <v>0</v>
      </c>
      <c r="P65" s="785">
        <v>0</v>
      </c>
      <c r="Q65" s="785">
        <v>0</v>
      </c>
      <c r="R65" s="785">
        <v>0</v>
      </c>
      <c r="S65" s="785">
        <v>0</v>
      </c>
      <c r="T65" s="786">
        <v>0</v>
      </c>
      <c r="U65" s="619" t="s">
        <v>1281</v>
      </c>
      <c r="V65" s="363"/>
      <c r="W65" s="363"/>
      <c r="X65" s="363"/>
      <c r="Y65" s="363"/>
      <c r="Z65" s="363"/>
      <c r="AA65" s="363"/>
      <c r="AB65" s="363"/>
      <c r="AC65" s="363"/>
      <c r="AD65" s="363"/>
      <c r="AE65" s="363"/>
      <c r="AF65" s="363"/>
      <c r="AG65" s="363"/>
      <c r="AH65" s="363"/>
      <c r="AI65" s="363"/>
    </row>
    <row r="66" spans="2:35" s="360" customFormat="1" ht="26.1" customHeight="1" x14ac:dyDescent="0.2">
      <c r="B66" s="454" t="s">
        <v>1195</v>
      </c>
      <c r="C66" s="878">
        <v>87030.448416666841</v>
      </c>
      <c r="D66" s="878">
        <v>82105.575854868221</v>
      </c>
      <c r="E66" s="878">
        <v>66602.782470419872</v>
      </c>
      <c r="F66" s="878">
        <v>99594.340423369998</v>
      </c>
      <c r="G66" s="878">
        <v>107467.32038422099</v>
      </c>
      <c r="H66" s="878">
        <v>155657.29261507068</v>
      </c>
      <c r="I66" s="790">
        <v>106962.21825784486</v>
      </c>
      <c r="J66" s="788">
        <v>114741.7035554788</v>
      </c>
      <c r="K66" s="788">
        <v>118110.47470216181</v>
      </c>
      <c r="L66" s="788">
        <v>132425.53382885081</v>
      </c>
      <c r="M66" s="788">
        <v>134745.34126261543</v>
      </c>
      <c r="N66" s="788">
        <v>136556.28543138501</v>
      </c>
      <c r="O66" s="788">
        <v>141108.13648733601</v>
      </c>
      <c r="P66" s="788">
        <v>147488.95134349543</v>
      </c>
      <c r="Q66" s="788">
        <v>154935.14181184518</v>
      </c>
      <c r="R66" s="788">
        <v>162748.76212720183</v>
      </c>
      <c r="S66" s="788">
        <v>167241.22115400908</v>
      </c>
      <c r="T66" s="789">
        <v>155657.29261507068</v>
      </c>
      <c r="U66" s="617" t="s">
        <v>1286</v>
      </c>
      <c r="V66" s="363"/>
      <c r="W66" s="363"/>
      <c r="X66" s="363"/>
      <c r="Y66" s="363"/>
      <c r="Z66" s="363"/>
      <c r="AA66" s="363"/>
      <c r="AB66" s="363"/>
      <c r="AC66" s="363"/>
      <c r="AD66" s="363"/>
      <c r="AE66" s="363"/>
      <c r="AF66" s="363"/>
      <c r="AG66" s="363"/>
      <c r="AH66" s="363"/>
      <c r="AI66" s="363"/>
    </row>
    <row r="67" spans="2:35" s="365" customFormat="1" ht="26.1" customHeight="1" x14ac:dyDescent="0.2">
      <c r="B67" s="618" t="s">
        <v>957</v>
      </c>
      <c r="C67" s="882">
        <v>83562.510995271834</v>
      </c>
      <c r="D67" s="882">
        <v>79705.498442269221</v>
      </c>
      <c r="E67" s="882">
        <v>64638.028024863866</v>
      </c>
      <c r="F67" s="882">
        <v>96890.400848024001</v>
      </c>
      <c r="G67" s="882">
        <v>104733.40464420698</v>
      </c>
      <c r="H67" s="882">
        <v>151111.53065074401</v>
      </c>
      <c r="I67" s="787">
        <v>103822.12858454355</v>
      </c>
      <c r="J67" s="785">
        <v>111401.34222595107</v>
      </c>
      <c r="K67" s="785">
        <v>114628.69881666751</v>
      </c>
      <c r="L67" s="785">
        <v>128521.02842756959</v>
      </c>
      <c r="M67" s="785">
        <v>130735.14057929872</v>
      </c>
      <c r="N67" s="785">
        <v>132490.86838777168</v>
      </c>
      <c r="O67" s="785">
        <v>137038.68559769931</v>
      </c>
      <c r="P67" s="785">
        <v>143367.13483819019</v>
      </c>
      <c r="Q67" s="785">
        <v>150616.83682437323</v>
      </c>
      <c r="R67" s="785">
        <v>158171.87166238239</v>
      </c>
      <c r="S67" s="785">
        <v>163033.17924061473</v>
      </c>
      <c r="T67" s="786">
        <v>151111.53065074401</v>
      </c>
      <c r="U67" s="619" t="s">
        <v>1284</v>
      </c>
      <c r="V67" s="363"/>
      <c r="W67" s="363"/>
      <c r="X67" s="363"/>
      <c r="Y67" s="363"/>
      <c r="Z67" s="363"/>
      <c r="AA67" s="363"/>
      <c r="AB67" s="363"/>
      <c r="AC67" s="363"/>
      <c r="AD67" s="363"/>
      <c r="AE67" s="363"/>
      <c r="AF67" s="363"/>
      <c r="AG67" s="363"/>
      <c r="AH67" s="363"/>
      <c r="AI67" s="363"/>
    </row>
    <row r="68" spans="2:35" s="365" customFormat="1" ht="26.1" customHeight="1" x14ac:dyDescent="0.2">
      <c r="B68" s="618" t="s">
        <v>962</v>
      </c>
      <c r="C68" s="882">
        <v>14968.799310868922</v>
      </c>
      <c r="D68" s="882">
        <v>15895.797666372098</v>
      </c>
      <c r="E68" s="882">
        <v>16637.620719622399</v>
      </c>
      <c r="F68" s="882">
        <v>25343.975328841701</v>
      </c>
      <c r="G68" s="882">
        <v>30070.409082364407</v>
      </c>
      <c r="H68" s="882">
        <v>45058.872154321893</v>
      </c>
      <c r="I68" s="787">
        <v>30097.029808801744</v>
      </c>
      <c r="J68" s="785">
        <v>34197.291026676394</v>
      </c>
      <c r="K68" s="785">
        <v>33625.371001763</v>
      </c>
      <c r="L68" s="785">
        <v>39561.58268837881</v>
      </c>
      <c r="M68" s="785">
        <v>39301.200631376407</v>
      </c>
      <c r="N68" s="785">
        <v>42115.323355036599</v>
      </c>
      <c r="O68" s="785">
        <v>44511.043421991002</v>
      </c>
      <c r="P68" s="785">
        <v>46606.407450241299</v>
      </c>
      <c r="Q68" s="785">
        <v>49133.9967444555</v>
      </c>
      <c r="R68" s="785">
        <v>51422.128165230009</v>
      </c>
      <c r="S68" s="785">
        <v>53644.148287977099</v>
      </c>
      <c r="T68" s="786">
        <v>45058.872154321893</v>
      </c>
      <c r="U68" s="619" t="s">
        <v>1205</v>
      </c>
      <c r="V68" s="363"/>
      <c r="W68" s="363"/>
      <c r="X68" s="363"/>
      <c r="Y68" s="363"/>
      <c r="Z68" s="363"/>
      <c r="AA68" s="363"/>
      <c r="AB68" s="363"/>
      <c r="AC68" s="363"/>
      <c r="AD68" s="363"/>
      <c r="AE68" s="363"/>
      <c r="AF68" s="363"/>
      <c r="AG68" s="363"/>
      <c r="AH68" s="363"/>
      <c r="AI68" s="363"/>
    </row>
    <row r="69" spans="2:35" s="365" customFormat="1" ht="26.1" customHeight="1" x14ac:dyDescent="0.2">
      <c r="B69" s="618" t="s">
        <v>963</v>
      </c>
      <c r="C69" s="882">
        <v>67703.444531464513</v>
      </c>
      <c r="D69" s="882">
        <v>62153.309987564426</v>
      </c>
      <c r="E69" s="882">
        <v>45802.939137969399</v>
      </c>
      <c r="F69" s="882">
        <v>67057.461804920575</v>
      </c>
      <c r="G69" s="882">
        <v>69541.438119553422</v>
      </c>
      <c r="H69" s="882">
        <v>100335.25296303302</v>
      </c>
      <c r="I69" s="787">
        <v>70608.887104773894</v>
      </c>
      <c r="J69" s="785">
        <v>73782.286016597616</v>
      </c>
      <c r="K69" s="785">
        <v>76160.993263969431</v>
      </c>
      <c r="L69" s="785">
        <v>84910.394294702433</v>
      </c>
      <c r="M69" s="785">
        <v>87378.466497055313</v>
      </c>
      <c r="N69" s="785">
        <v>86115.544582852293</v>
      </c>
      <c r="O69" s="785">
        <v>87608.726909554302</v>
      </c>
      <c r="P69" s="785">
        <v>91661.687913178786</v>
      </c>
      <c r="Q69" s="785">
        <v>96072.774143969029</v>
      </c>
      <c r="R69" s="785">
        <v>101006.05054745868</v>
      </c>
      <c r="S69" s="785">
        <v>103469.66211197442</v>
      </c>
      <c r="T69" s="786">
        <v>100335.25296303302</v>
      </c>
      <c r="U69" s="619" t="s">
        <v>1206</v>
      </c>
      <c r="V69" s="363"/>
      <c r="W69" s="363"/>
      <c r="X69" s="363"/>
      <c r="Y69" s="363"/>
      <c r="Z69" s="363"/>
      <c r="AA69" s="363"/>
      <c r="AB69" s="363"/>
      <c r="AC69" s="363"/>
      <c r="AD69" s="363"/>
      <c r="AE69" s="363"/>
      <c r="AF69" s="363"/>
      <c r="AG69" s="363"/>
      <c r="AH69" s="363"/>
      <c r="AI69" s="363"/>
    </row>
    <row r="70" spans="2:35" s="365" customFormat="1" ht="26.1" customHeight="1" x14ac:dyDescent="0.2">
      <c r="B70" s="618" t="s">
        <v>964</v>
      </c>
      <c r="C70" s="882">
        <v>890.26715293839993</v>
      </c>
      <c r="D70" s="882">
        <v>1656.3907883327001</v>
      </c>
      <c r="E70" s="882">
        <v>2197.4681672720658</v>
      </c>
      <c r="F70" s="882">
        <v>4488.9637142617266</v>
      </c>
      <c r="G70" s="882">
        <v>5121.5574422891495</v>
      </c>
      <c r="H70" s="882">
        <v>5717.4055333891001</v>
      </c>
      <c r="I70" s="787">
        <v>3116.2116709679076</v>
      </c>
      <c r="J70" s="785">
        <v>3421.7651826770643</v>
      </c>
      <c r="K70" s="785">
        <v>4842.3345509350829</v>
      </c>
      <c r="L70" s="785">
        <v>4049.0514444883456</v>
      </c>
      <c r="M70" s="785">
        <v>4055.4734508669999</v>
      </c>
      <c r="N70" s="785">
        <v>4260.0004498828002</v>
      </c>
      <c r="O70" s="785">
        <v>4918.9152661539993</v>
      </c>
      <c r="P70" s="785">
        <v>5099.0394747701012</v>
      </c>
      <c r="Q70" s="785">
        <v>5410.0659359486999</v>
      </c>
      <c r="R70" s="785">
        <v>5743.6929496937</v>
      </c>
      <c r="S70" s="785">
        <v>5919.3688406631991</v>
      </c>
      <c r="T70" s="786">
        <v>5717.4055333891001</v>
      </c>
      <c r="U70" s="619" t="s">
        <v>1282</v>
      </c>
      <c r="V70" s="363"/>
      <c r="W70" s="363"/>
      <c r="X70" s="363"/>
      <c r="Y70" s="363"/>
      <c r="Z70" s="363"/>
      <c r="AA70" s="363"/>
      <c r="AB70" s="363"/>
      <c r="AC70" s="363"/>
      <c r="AD70" s="363"/>
      <c r="AE70" s="363"/>
      <c r="AF70" s="363"/>
      <c r="AG70" s="363"/>
      <c r="AH70" s="363"/>
      <c r="AI70" s="363"/>
    </row>
    <row r="71" spans="2:35" s="365" customFormat="1" ht="26.1" customHeight="1" x14ac:dyDescent="0.2">
      <c r="B71" s="618" t="s">
        <v>961</v>
      </c>
      <c r="C71" s="882">
        <v>3467.9374213950005</v>
      </c>
      <c r="D71" s="882">
        <v>2400.0774125990006</v>
      </c>
      <c r="E71" s="882">
        <v>1964.7544455560005</v>
      </c>
      <c r="F71" s="882">
        <v>2703.9395753459999</v>
      </c>
      <c r="G71" s="882">
        <v>2733.9157400140043</v>
      </c>
      <c r="H71" s="882">
        <v>4545.7619643266744</v>
      </c>
      <c r="I71" s="787">
        <v>3140.0896733013005</v>
      </c>
      <c r="J71" s="785">
        <v>3340.3613295277328</v>
      </c>
      <c r="K71" s="785">
        <v>3481.7758854942881</v>
      </c>
      <c r="L71" s="785">
        <v>3904.5054012812116</v>
      </c>
      <c r="M71" s="785">
        <v>4010.2006833166993</v>
      </c>
      <c r="N71" s="785">
        <v>4065.417043613324</v>
      </c>
      <c r="O71" s="785">
        <v>4069.4508896367101</v>
      </c>
      <c r="P71" s="785">
        <v>4121.8165053052307</v>
      </c>
      <c r="Q71" s="785">
        <v>4318.3049874719709</v>
      </c>
      <c r="R71" s="785">
        <v>4576.8904648194302</v>
      </c>
      <c r="S71" s="785">
        <v>4208.0419133943633</v>
      </c>
      <c r="T71" s="786">
        <v>4545.7619643266744</v>
      </c>
      <c r="U71" s="619" t="s">
        <v>1283</v>
      </c>
      <c r="V71" s="363"/>
      <c r="W71" s="363"/>
      <c r="X71" s="363"/>
      <c r="Y71" s="363"/>
      <c r="Z71" s="363"/>
      <c r="AA71" s="363"/>
      <c r="AB71" s="363"/>
      <c r="AC71" s="363"/>
      <c r="AD71" s="363"/>
      <c r="AE71" s="363"/>
      <c r="AF71" s="363"/>
      <c r="AG71" s="363"/>
      <c r="AH71" s="363"/>
      <c r="AI71" s="363"/>
    </row>
    <row r="72" spans="2:35" s="365" customFormat="1" ht="12" customHeight="1" x14ac:dyDescent="0.2">
      <c r="B72" s="454"/>
      <c r="C72" s="878"/>
      <c r="D72" s="878"/>
      <c r="E72" s="878"/>
      <c r="F72" s="878"/>
      <c r="G72" s="878"/>
      <c r="H72" s="878"/>
      <c r="I72" s="790"/>
      <c r="J72" s="788"/>
      <c r="K72" s="788"/>
      <c r="L72" s="788"/>
      <c r="M72" s="788"/>
      <c r="N72" s="788"/>
      <c r="O72" s="788"/>
      <c r="P72" s="788"/>
      <c r="Q72" s="788"/>
      <c r="R72" s="788"/>
      <c r="S72" s="788"/>
      <c r="T72" s="789"/>
      <c r="U72" s="1062"/>
      <c r="V72" s="363"/>
      <c r="W72" s="363"/>
      <c r="X72" s="363"/>
      <c r="Y72" s="363"/>
      <c r="Z72" s="363"/>
      <c r="AA72" s="363"/>
      <c r="AB72" s="363"/>
      <c r="AC72" s="363"/>
      <c r="AD72" s="363"/>
      <c r="AE72" s="363"/>
      <c r="AF72" s="363"/>
      <c r="AG72" s="363"/>
      <c r="AH72" s="363"/>
      <c r="AI72" s="363"/>
    </row>
    <row r="73" spans="2:35" s="360" customFormat="1" ht="30.75" x14ac:dyDescent="0.2">
      <c r="B73" s="1060" t="s">
        <v>331</v>
      </c>
      <c r="C73" s="885">
        <v>523075.23588176002</v>
      </c>
      <c r="D73" s="885">
        <v>384366.728975926</v>
      </c>
      <c r="E73" s="885">
        <v>382538.83564809005</v>
      </c>
      <c r="F73" s="885">
        <v>485718.58324638795</v>
      </c>
      <c r="G73" s="885">
        <v>553109.91182816727</v>
      </c>
      <c r="H73" s="885">
        <v>660591.24702304322</v>
      </c>
      <c r="I73" s="1535">
        <v>537145.69594006822</v>
      </c>
      <c r="J73" s="1533">
        <v>555002.14608665684</v>
      </c>
      <c r="K73" s="1533">
        <v>560900.17915382609</v>
      </c>
      <c r="L73" s="1533">
        <v>591048.80122309271</v>
      </c>
      <c r="M73" s="1533">
        <v>590782.40751355863</v>
      </c>
      <c r="N73" s="1533">
        <v>595975.69201241655</v>
      </c>
      <c r="O73" s="1533">
        <v>605038.73323681636</v>
      </c>
      <c r="P73" s="1533">
        <v>625082.55550235533</v>
      </c>
      <c r="Q73" s="1533">
        <v>641985.1238741891</v>
      </c>
      <c r="R73" s="1533">
        <v>658534.60231138091</v>
      </c>
      <c r="S73" s="1533">
        <v>667953.02292572567</v>
      </c>
      <c r="T73" s="1534">
        <v>660591.24702304322</v>
      </c>
      <c r="U73" s="1063" t="s">
        <v>1005</v>
      </c>
      <c r="V73" s="363"/>
      <c r="W73" s="363"/>
      <c r="X73" s="363"/>
      <c r="Y73" s="363"/>
      <c r="Z73" s="363"/>
      <c r="AA73" s="363"/>
      <c r="AB73" s="363"/>
      <c r="AC73" s="363"/>
      <c r="AD73" s="363"/>
      <c r="AE73" s="363"/>
      <c r="AF73" s="363"/>
      <c r="AG73" s="363"/>
      <c r="AH73" s="363"/>
      <c r="AI73" s="363"/>
    </row>
    <row r="74" spans="2:35" s="799" customFormat="1" ht="15" customHeight="1" thickBot="1" x14ac:dyDescent="0.25">
      <c r="B74" s="792"/>
      <c r="C74" s="793"/>
      <c r="D74" s="793"/>
      <c r="E74" s="793"/>
      <c r="F74" s="797"/>
      <c r="G74" s="797"/>
      <c r="H74" s="797"/>
      <c r="I74" s="794"/>
      <c r="J74" s="795"/>
      <c r="K74" s="795"/>
      <c r="L74" s="795"/>
      <c r="M74" s="795"/>
      <c r="N74" s="795"/>
      <c r="O74" s="795"/>
      <c r="P74" s="795"/>
      <c r="Q74" s="795"/>
      <c r="R74" s="795"/>
      <c r="S74" s="795"/>
      <c r="T74" s="796"/>
      <c r="U74" s="798"/>
      <c r="V74" s="783"/>
      <c r="X74" s="783"/>
      <c r="Y74" s="783"/>
      <c r="Z74" s="783"/>
      <c r="AA74" s="783"/>
      <c r="AB74" s="783"/>
      <c r="AC74" s="783"/>
      <c r="AD74" s="783"/>
      <c r="AE74" s="783"/>
      <c r="AF74" s="783"/>
      <c r="AG74" s="783"/>
      <c r="AH74" s="783"/>
      <c r="AI74" s="783"/>
    </row>
    <row r="75" spans="2:35" s="803" customFormat="1" ht="12" customHeight="1" thickTop="1" x14ac:dyDescent="0.2">
      <c r="B75" s="800"/>
      <c r="C75" s="801"/>
      <c r="D75" s="801"/>
      <c r="E75" s="801"/>
      <c r="F75" s="801"/>
      <c r="G75" s="801"/>
      <c r="H75" s="801"/>
      <c r="I75" s="801"/>
      <c r="J75" s="801"/>
      <c r="K75" s="801"/>
      <c r="L75" s="801"/>
      <c r="M75" s="801"/>
      <c r="N75" s="801"/>
      <c r="O75" s="801"/>
      <c r="P75" s="801"/>
      <c r="Q75" s="801"/>
      <c r="R75" s="801"/>
      <c r="S75" s="801"/>
      <c r="T75" s="801"/>
      <c r="U75" s="802"/>
      <c r="V75" s="783"/>
    </row>
    <row r="76" spans="2:35" s="807" customFormat="1" ht="22.5" x14ac:dyDescent="0.2">
      <c r="B76" s="804" t="s">
        <v>1537</v>
      </c>
      <c r="C76" s="805"/>
      <c r="D76" s="805"/>
      <c r="E76" s="805"/>
      <c r="F76" s="805"/>
      <c r="G76" s="805"/>
      <c r="H76" s="805"/>
      <c r="I76" s="805"/>
      <c r="J76" s="805"/>
      <c r="K76" s="805"/>
      <c r="L76" s="805"/>
      <c r="M76" s="805"/>
      <c r="N76" s="805"/>
      <c r="O76" s="805"/>
      <c r="P76" s="805"/>
      <c r="Q76" s="805"/>
      <c r="R76" s="805"/>
      <c r="S76" s="805"/>
      <c r="T76" s="805"/>
      <c r="U76" s="806" t="s">
        <v>1755</v>
      </c>
    </row>
    <row r="77" spans="2:35" s="808" customFormat="1" ht="23.25" x14ac:dyDescent="0.5">
      <c r="B77" s="357" t="s">
        <v>1922</v>
      </c>
      <c r="C77" s="809"/>
      <c r="D77" s="809"/>
      <c r="E77" s="809"/>
      <c r="F77" s="809"/>
      <c r="G77" s="809"/>
      <c r="H77" s="809"/>
      <c r="I77" s="809"/>
      <c r="J77" s="809"/>
      <c r="K77" s="809"/>
      <c r="L77" s="809"/>
      <c r="M77" s="809"/>
      <c r="N77" s="809"/>
      <c r="O77" s="809"/>
      <c r="P77" s="809"/>
      <c r="Q77" s="809"/>
      <c r="R77" s="809"/>
      <c r="S77" s="809"/>
      <c r="T77" s="809"/>
      <c r="U77" s="356" t="s">
        <v>1923</v>
      </c>
    </row>
    <row r="78" spans="2:35" s="808" customFormat="1" ht="23.25" x14ac:dyDescent="0.2">
      <c r="C78" s="809"/>
      <c r="D78" s="809"/>
      <c r="E78" s="809"/>
      <c r="F78" s="809"/>
      <c r="G78" s="809"/>
      <c r="H78" s="809"/>
      <c r="I78" s="809"/>
      <c r="J78" s="809"/>
      <c r="K78" s="809"/>
      <c r="L78" s="809"/>
      <c r="M78" s="809"/>
      <c r="N78" s="809"/>
      <c r="O78" s="809"/>
      <c r="P78" s="809"/>
      <c r="Q78" s="809"/>
      <c r="R78" s="809"/>
      <c r="S78" s="809"/>
      <c r="T78" s="809"/>
      <c r="U78" s="810"/>
    </row>
    <row r="79" spans="2:35" s="808" customFormat="1" ht="23.25" x14ac:dyDescent="0.2">
      <c r="C79" s="809"/>
      <c r="D79" s="809"/>
      <c r="E79" s="809"/>
      <c r="F79" s="809"/>
      <c r="G79" s="809"/>
      <c r="H79" s="809"/>
      <c r="I79" s="809"/>
      <c r="J79" s="809"/>
      <c r="K79" s="809"/>
      <c r="L79" s="809"/>
      <c r="M79" s="809"/>
      <c r="N79" s="809"/>
      <c r="O79" s="809"/>
      <c r="P79" s="809"/>
      <c r="Q79" s="809"/>
      <c r="R79" s="809"/>
      <c r="S79" s="809"/>
      <c r="T79" s="809"/>
      <c r="U79" s="810"/>
    </row>
    <row r="80" spans="2:35" s="808" customFormat="1" ht="23.25" x14ac:dyDescent="0.2">
      <c r="C80" s="809"/>
      <c r="D80" s="809"/>
      <c r="E80" s="809"/>
      <c r="F80" s="809"/>
      <c r="G80" s="809"/>
      <c r="H80" s="809"/>
      <c r="I80" s="809"/>
      <c r="J80" s="809"/>
      <c r="K80" s="809"/>
      <c r="L80" s="809"/>
      <c r="M80" s="809"/>
      <c r="N80" s="809"/>
      <c r="O80" s="809"/>
      <c r="P80" s="809"/>
      <c r="Q80" s="809"/>
      <c r="R80" s="809"/>
      <c r="S80" s="809"/>
      <c r="T80" s="809"/>
    </row>
    <row r="81" spans="3:20" s="808" customFormat="1" ht="23.25" x14ac:dyDescent="0.2">
      <c r="C81" s="809"/>
      <c r="D81" s="809"/>
      <c r="E81" s="809"/>
      <c r="F81" s="809"/>
      <c r="G81" s="809"/>
      <c r="H81" s="809"/>
      <c r="I81" s="809"/>
      <c r="J81" s="809"/>
      <c r="K81" s="809"/>
      <c r="L81" s="809"/>
      <c r="M81" s="809"/>
      <c r="N81" s="809"/>
      <c r="O81" s="809"/>
      <c r="P81" s="809"/>
      <c r="Q81" s="809"/>
      <c r="R81" s="809"/>
      <c r="S81" s="809"/>
      <c r="T81" s="809"/>
    </row>
    <row r="82" spans="3:20" s="808" customFormat="1" ht="23.25" x14ac:dyDescent="0.2">
      <c r="C82" s="809"/>
      <c r="D82" s="809"/>
      <c r="E82" s="809"/>
      <c r="F82" s="809"/>
      <c r="G82" s="809"/>
      <c r="H82" s="809"/>
      <c r="I82" s="809"/>
      <c r="J82" s="809"/>
      <c r="K82" s="809"/>
      <c r="L82" s="809"/>
      <c r="M82" s="809"/>
      <c r="N82" s="809"/>
      <c r="O82" s="809"/>
      <c r="P82" s="809"/>
      <c r="Q82" s="809"/>
      <c r="R82" s="809"/>
      <c r="S82" s="809"/>
      <c r="T82" s="809"/>
    </row>
    <row r="83" spans="3:20" s="808" customFormat="1" ht="23.25" x14ac:dyDescent="0.2">
      <c r="C83" s="809"/>
      <c r="D83" s="809"/>
      <c r="E83" s="809"/>
      <c r="F83" s="809"/>
      <c r="G83" s="809"/>
      <c r="H83" s="809"/>
      <c r="I83" s="809"/>
      <c r="J83" s="809"/>
      <c r="K83" s="809"/>
      <c r="L83" s="809"/>
      <c r="M83" s="809"/>
      <c r="N83" s="809"/>
      <c r="O83" s="809"/>
      <c r="P83" s="809"/>
      <c r="Q83" s="809"/>
      <c r="R83" s="809"/>
      <c r="S83" s="809"/>
      <c r="T83" s="809"/>
    </row>
    <row r="84" spans="3:20" s="808" customFormat="1" ht="23.25" x14ac:dyDescent="0.2">
      <c r="C84" s="810"/>
      <c r="D84" s="810"/>
      <c r="E84" s="810"/>
      <c r="F84" s="810"/>
      <c r="G84" s="810"/>
      <c r="H84" s="810"/>
      <c r="I84" s="809"/>
      <c r="J84" s="809"/>
      <c r="K84" s="809"/>
      <c r="L84" s="809"/>
      <c r="M84" s="809"/>
      <c r="N84" s="809"/>
      <c r="O84" s="809"/>
      <c r="P84" s="809"/>
      <c r="Q84" s="809"/>
      <c r="R84" s="809"/>
      <c r="S84" s="809"/>
      <c r="T84" s="809"/>
    </row>
    <row r="85" spans="3:20" s="808" customFormat="1" ht="23.25" x14ac:dyDescent="0.2">
      <c r="C85" s="810"/>
      <c r="D85" s="810"/>
      <c r="E85" s="810"/>
      <c r="F85" s="810"/>
      <c r="G85" s="810"/>
      <c r="H85" s="810"/>
      <c r="I85" s="809"/>
      <c r="J85" s="809"/>
      <c r="K85" s="809"/>
      <c r="L85" s="809"/>
      <c r="M85" s="809"/>
      <c r="N85" s="809"/>
      <c r="O85" s="809"/>
      <c r="P85" s="809"/>
      <c r="Q85" s="809"/>
      <c r="R85" s="809"/>
      <c r="S85" s="809"/>
      <c r="T85" s="809"/>
    </row>
    <row r="86" spans="3:20" s="808" customFormat="1" ht="23.25" x14ac:dyDescent="0.2">
      <c r="C86" s="810"/>
      <c r="D86" s="810"/>
      <c r="E86" s="810"/>
      <c r="F86" s="810"/>
      <c r="G86" s="810"/>
      <c r="H86" s="810"/>
      <c r="I86" s="809"/>
      <c r="J86" s="809"/>
      <c r="K86" s="809"/>
      <c r="L86" s="809"/>
      <c r="M86" s="809"/>
      <c r="N86" s="809"/>
      <c r="O86" s="809"/>
      <c r="P86" s="809"/>
      <c r="Q86" s="809"/>
      <c r="R86" s="809"/>
      <c r="S86" s="809"/>
      <c r="T86" s="809"/>
    </row>
    <row r="87" spans="3:20" s="808" customFormat="1" ht="23.25" x14ac:dyDescent="0.2">
      <c r="C87" s="810"/>
      <c r="D87" s="810"/>
      <c r="E87" s="810"/>
      <c r="F87" s="810"/>
      <c r="G87" s="810"/>
      <c r="H87" s="810"/>
      <c r="I87" s="809"/>
      <c r="J87" s="809"/>
      <c r="K87" s="809"/>
      <c r="L87" s="809"/>
      <c r="M87" s="809"/>
      <c r="N87" s="809"/>
      <c r="O87" s="809"/>
      <c r="P87" s="809"/>
      <c r="Q87" s="809"/>
      <c r="R87" s="809"/>
      <c r="S87" s="809"/>
      <c r="T87" s="809"/>
    </row>
    <row r="88" spans="3:20" s="808" customFormat="1" ht="23.25" x14ac:dyDescent="0.2">
      <c r="C88" s="810"/>
      <c r="D88" s="810"/>
      <c r="E88" s="810"/>
      <c r="F88" s="810"/>
      <c r="G88" s="810"/>
      <c r="H88" s="810"/>
      <c r="I88" s="809"/>
      <c r="J88" s="809"/>
      <c r="K88" s="809"/>
      <c r="L88" s="809"/>
      <c r="M88" s="809"/>
      <c r="N88" s="809"/>
      <c r="O88" s="809"/>
      <c r="P88" s="809"/>
      <c r="Q88" s="809"/>
      <c r="R88" s="809"/>
      <c r="S88" s="809"/>
      <c r="T88" s="809"/>
    </row>
    <row r="89" spans="3:20" s="808" customFormat="1" ht="23.25" x14ac:dyDescent="0.2">
      <c r="C89" s="810"/>
      <c r="D89" s="810"/>
      <c r="E89" s="810"/>
      <c r="F89" s="810"/>
      <c r="G89" s="810"/>
      <c r="H89" s="810"/>
      <c r="I89" s="809"/>
      <c r="J89" s="809"/>
      <c r="K89" s="809"/>
      <c r="L89" s="809"/>
      <c r="M89" s="809"/>
      <c r="N89" s="809"/>
      <c r="O89" s="809"/>
      <c r="P89" s="809"/>
      <c r="Q89" s="809"/>
      <c r="R89" s="809"/>
      <c r="S89" s="809"/>
      <c r="T89" s="809"/>
    </row>
    <row r="90" spans="3:20" s="808" customFormat="1" ht="23.25" x14ac:dyDescent="0.2">
      <c r="C90" s="810"/>
      <c r="D90" s="810"/>
      <c r="E90" s="810"/>
      <c r="F90" s="810"/>
      <c r="G90" s="810"/>
      <c r="H90" s="810"/>
      <c r="I90" s="809"/>
      <c r="J90" s="809"/>
      <c r="K90" s="809"/>
      <c r="L90" s="809"/>
      <c r="M90" s="809"/>
      <c r="N90" s="809"/>
      <c r="O90" s="809"/>
      <c r="P90" s="809"/>
      <c r="Q90" s="809"/>
      <c r="R90" s="809"/>
      <c r="S90" s="809"/>
      <c r="T90" s="809"/>
    </row>
    <row r="91" spans="3:20" s="808" customFormat="1" ht="23.25" x14ac:dyDescent="0.2">
      <c r="C91" s="810"/>
      <c r="D91" s="810"/>
      <c r="E91" s="810"/>
      <c r="F91" s="810"/>
      <c r="G91" s="810"/>
      <c r="H91" s="810"/>
      <c r="I91" s="809"/>
      <c r="J91" s="809"/>
      <c r="K91" s="809"/>
      <c r="L91" s="809"/>
      <c r="M91" s="809"/>
      <c r="N91" s="809"/>
      <c r="O91" s="809"/>
      <c r="P91" s="809"/>
      <c r="Q91" s="809"/>
      <c r="R91" s="809"/>
      <c r="S91" s="809"/>
      <c r="T91" s="809"/>
    </row>
    <row r="92" spans="3:20" s="808" customFormat="1" ht="23.25" x14ac:dyDescent="0.2">
      <c r="C92" s="810"/>
      <c r="D92" s="810"/>
      <c r="E92" s="810"/>
      <c r="F92" s="810"/>
      <c r="G92" s="810"/>
      <c r="H92" s="810"/>
      <c r="I92" s="809"/>
      <c r="J92" s="809"/>
      <c r="K92" s="809"/>
      <c r="L92" s="809"/>
      <c r="M92" s="809"/>
      <c r="N92" s="809"/>
      <c r="O92" s="809"/>
      <c r="P92" s="809"/>
      <c r="Q92" s="809"/>
      <c r="R92" s="809"/>
      <c r="S92" s="809"/>
      <c r="T92" s="809"/>
    </row>
    <row r="93" spans="3:20" s="808" customFormat="1" ht="23.25" x14ac:dyDescent="0.2">
      <c r="C93" s="810"/>
      <c r="D93" s="810"/>
      <c r="E93" s="810"/>
      <c r="F93" s="810"/>
      <c r="G93" s="810"/>
      <c r="H93" s="810"/>
      <c r="I93" s="809"/>
      <c r="J93" s="809"/>
      <c r="K93" s="809"/>
      <c r="L93" s="809"/>
      <c r="M93" s="809"/>
      <c r="N93" s="809"/>
      <c r="O93" s="809"/>
      <c r="P93" s="809"/>
      <c r="Q93" s="809"/>
      <c r="R93" s="809"/>
      <c r="S93" s="809"/>
      <c r="T93" s="809"/>
    </row>
    <row r="94" spans="3:20" s="808" customFormat="1" ht="23.25" x14ac:dyDescent="0.2">
      <c r="C94" s="810"/>
      <c r="D94" s="810"/>
      <c r="E94" s="810"/>
      <c r="F94" s="810"/>
      <c r="G94" s="810"/>
      <c r="H94" s="810"/>
      <c r="I94" s="809"/>
      <c r="J94" s="809"/>
      <c r="K94" s="809"/>
      <c r="L94" s="809"/>
      <c r="M94" s="809"/>
      <c r="N94" s="809"/>
      <c r="O94" s="809"/>
      <c r="P94" s="809"/>
      <c r="Q94" s="809"/>
      <c r="R94" s="809"/>
      <c r="S94" s="809"/>
      <c r="T94" s="809"/>
    </row>
    <row r="95" spans="3:20" s="808" customFormat="1" ht="23.25" x14ac:dyDescent="0.2">
      <c r="C95" s="810"/>
      <c r="D95" s="810"/>
      <c r="E95" s="810"/>
      <c r="F95" s="810"/>
      <c r="G95" s="810"/>
      <c r="H95" s="810"/>
      <c r="I95" s="809"/>
      <c r="J95" s="809"/>
      <c r="K95" s="809"/>
      <c r="L95" s="809"/>
      <c r="M95" s="809"/>
      <c r="N95" s="809"/>
      <c r="O95" s="809"/>
      <c r="P95" s="809"/>
      <c r="Q95" s="809"/>
      <c r="R95" s="809"/>
      <c r="S95" s="809"/>
      <c r="T95" s="809"/>
    </row>
    <row r="96" spans="3:20" s="808" customFormat="1" ht="23.25" x14ac:dyDescent="0.2">
      <c r="C96" s="810"/>
      <c r="D96" s="810"/>
      <c r="E96" s="810"/>
      <c r="F96" s="810"/>
      <c r="G96" s="810"/>
      <c r="H96" s="810"/>
      <c r="I96" s="809"/>
      <c r="J96" s="809"/>
      <c r="K96" s="809"/>
      <c r="L96" s="809"/>
      <c r="M96" s="809"/>
      <c r="N96" s="809"/>
      <c r="O96" s="809"/>
      <c r="P96" s="809"/>
      <c r="Q96" s="809"/>
      <c r="R96" s="809"/>
      <c r="S96" s="809"/>
      <c r="T96" s="809"/>
    </row>
    <row r="97" spans="3:20" s="808" customFormat="1" ht="23.25" x14ac:dyDescent="0.2">
      <c r="C97" s="810"/>
      <c r="D97" s="810"/>
      <c r="E97" s="810"/>
      <c r="F97" s="810"/>
      <c r="G97" s="810"/>
      <c r="H97" s="810"/>
      <c r="I97" s="809"/>
      <c r="J97" s="809"/>
      <c r="K97" s="809"/>
      <c r="L97" s="809"/>
      <c r="M97" s="809"/>
      <c r="N97" s="809"/>
      <c r="O97" s="809"/>
      <c r="P97" s="809"/>
      <c r="Q97" s="809"/>
      <c r="R97" s="809"/>
      <c r="S97" s="809"/>
      <c r="T97" s="809"/>
    </row>
    <row r="98" spans="3:20" s="808" customFormat="1" ht="23.25" x14ac:dyDescent="0.2">
      <c r="C98" s="810"/>
      <c r="D98" s="810"/>
      <c r="E98" s="810"/>
      <c r="F98" s="810"/>
      <c r="G98" s="810"/>
      <c r="H98" s="810"/>
      <c r="I98" s="809"/>
      <c r="J98" s="809"/>
      <c r="K98" s="809"/>
      <c r="L98" s="809"/>
      <c r="M98" s="809"/>
      <c r="N98" s="809"/>
      <c r="O98" s="809"/>
      <c r="P98" s="809"/>
      <c r="Q98" s="809"/>
      <c r="R98" s="809"/>
      <c r="S98" s="809"/>
      <c r="T98" s="809"/>
    </row>
    <row r="99" spans="3:20" s="808" customFormat="1" ht="23.25" x14ac:dyDescent="0.2">
      <c r="C99" s="810"/>
      <c r="D99" s="810"/>
      <c r="E99" s="810"/>
      <c r="F99" s="810"/>
      <c r="G99" s="810"/>
      <c r="H99" s="810"/>
      <c r="I99" s="809"/>
      <c r="J99" s="809"/>
      <c r="K99" s="809"/>
      <c r="L99" s="809"/>
      <c r="M99" s="809"/>
      <c r="N99" s="809"/>
      <c r="O99" s="809"/>
      <c r="P99" s="809"/>
      <c r="Q99" s="809"/>
      <c r="R99" s="809"/>
      <c r="S99" s="809"/>
      <c r="T99" s="809"/>
    </row>
    <row r="100" spans="3:20" s="808" customFormat="1" ht="23.25" x14ac:dyDescent="0.2">
      <c r="C100" s="810"/>
      <c r="D100" s="810"/>
      <c r="E100" s="810"/>
      <c r="F100" s="810"/>
      <c r="G100" s="810"/>
      <c r="H100" s="810"/>
      <c r="I100" s="809"/>
      <c r="J100" s="809"/>
      <c r="K100" s="809"/>
      <c r="L100" s="809"/>
      <c r="M100" s="809"/>
      <c r="N100" s="809"/>
      <c r="O100" s="809"/>
      <c r="P100" s="809"/>
      <c r="Q100" s="809"/>
      <c r="R100" s="809"/>
      <c r="S100" s="809"/>
      <c r="T100" s="809"/>
    </row>
    <row r="101" spans="3:20" s="808" customFormat="1" ht="23.25" x14ac:dyDescent="0.2">
      <c r="C101" s="810"/>
      <c r="D101" s="810"/>
      <c r="E101" s="810"/>
      <c r="F101" s="810"/>
      <c r="G101" s="810"/>
      <c r="H101" s="810"/>
      <c r="I101" s="809"/>
      <c r="J101" s="809"/>
      <c r="K101" s="809"/>
      <c r="L101" s="809"/>
      <c r="M101" s="809"/>
      <c r="N101" s="809"/>
      <c r="O101" s="809"/>
      <c r="P101" s="809"/>
      <c r="Q101" s="809"/>
      <c r="R101" s="809"/>
      <c r="S101" s="809"/>
      <c r="T101" s="809"/>
    </row>
    <row r="102" spans="3:20" s="808" customFormat="1" ht="23.25" x14ac:dyDescent="0.2">
      <c r="C102" s="810"/>
      <c r="D102" s="810"/>
      <c r="E102" s="810"/>
      <c r="F102" s="810"/>
      <c r="G102" s="810"/>
      <c r="H102" s="810"/>
      <c r="I102" s="809"/>
      <c r="J102" s="809"/>
      <c r="K102" s="809"/>
      <c r="L102" s="809"/>
      <c r="M102" s="809"/>
      <c r="N102" s="809"/>
      <c r="O102" s="809"/>
      <c r="P102" s="809"/>
      <c r="Q102" s="809"/>
      <c r="R102" s="809"/>
      <c r="S102" s="809"/>
      <c r="T102" s="809"/>
    </row>
    <row r="103" spans="3:20" s="808" customFormat="1" ht="23.25" x14ac:dyDescent="0.2">
      <c r="C103" s="810"/>
      <c r="D103" s="810"/>
      <c r="E103" s="810"/>
      <c r="F103" s="810"/>
      <c r="G103" s="810"/>
      <c r="H103" s="810"/>
      <c r="I103" s="809"/>
      <c r="J103" s="809"/>
      <c r="K103" s="809"/>
      <c r="L103" s="809"/>
      <c r="M103" s="809"/>
      <c r="N103" s="809"/>
      <c r="O103" s="809"/>
      <c r="P103" s="809"/>
      <c r="Q103" s="809"/>
      <c r="R103" s="809"/>
      <c r="S103" s="809"/>
      <c r="T103" s="809"/>
    </row>
    <row r="104" spans="3:20" s="808" customFormat="1" ht="23.25" x14ac:dyDescent="0.2">
      <c r="C104" s="810"/>
      <c r="D104" s="810"/>
      <c r="E104" s="810"/>
      <c r="F104" s="810"/>
      <c r="G104" s="810"/>
      <c r="H104" s="810"/>
      <c r="I104" s="809"/>
      <c r="J104" s="809"/>
      <c r="K104" s="809"/>
      <c r="L104" s="809"/>
      <c r="M104" s="809"/>
      <c r="N104" s="809"/>
      <c r="O104" s="809"/>
      <c r="P104" s="809"/>
      <c r="Q104" s="809"/>
      <c r="R104" s="809"/>
      <c r="S104" s="809"/>
      <c r="T104" s="809"/>
    </row>
    <row r="105" spans="3:20" s="808" customFormat="1" ht="23.25" x14ac:dyDescent="0.2">
      <c r="C105" s="810"/>
      <c r="D105" s="810"/>
      <c r="E105" s="810"/>
      <c r="F105" s="810"/>
      <c r="G105" s="810"/>
      <c r="H105" s="810"/>
      <c r="I105" s="809"/>
      <c r="J105" s="809"/>
      <c r="K105" s="809"/>
      <c r="L105" s="809"/>
      <c r="M105" s="809"/>
      <c r="N105" s="809"/>
      <c r="O105" s="809"/>
      <c r="P105" s="809"/>
      <c r="Q105" s="809"/>
      <c r="R105" s="809"/>
      <c r="S105" s="809"/>
      <c r="T105" s="809"/>
    </row>
    <row r="106" spans="3:20" s="808" customFormat="1" ht="23.25" x14ac:dyDescent="0.2">
      <c r="C106" s="810"/>
      <c r="D106" s="810"/>
      <c r="E106" s="810"/>
      <c r="F106" s="810"/>
      <c r="G106" s="810"/>
      <c r="H106" s="810"/>
      <c r="I106" s="809"/>
      <c r="J106" s="809"/>
      <c r="K106" s="809"/>
      <c r="L106" s="809"/>
      <c r="M106" s="809"/>
      <c r="N106" s="809"/>
      <c r="O106" s="809"/>
      <c r="P106" s="809"/>
      <c r="Q106" s="809"/>
      <c r="R106" s="809"/>
      <c r="S106" s="809"/>
      <c r="T106" s="809"/>
    </row>
    <row r="107" spans="3:20" s="808" customFormat="1" ht="23.25" x14ac:dyDescent="0.2">
      <c r="C107" s="810"/>
      <c r="D107" s="810"/>
      <c r="E107" s="810"/>
      <c r="F107" s="810"/>
      <c r="G107" s="810"/>
      <c r="H107" s="810"/>
      <c r="I107" s="809"/>
      <c r="J107" s="809"/>
      <c r="K107" s="809"/>
      <c r="L107" s="809"/>
      <c r="M107" s="809"/>
      <c r="N107" s="809"/>
      <c r="O107" s="809"/>
      <c r="P107" s="809"/>
      <c r="Q107" s="809"/>
      <c r="R107" s="809"/>
      <c r="S107" s="809"/>
      <c r="T107" s="809"/>
    </row>
    <row r="108" spans="3:20" s="808" customFormat="1" ht="23.25" x14ac:dyDescent="0.2">
      <c r="C108" s="810"/>
      <c r="D108" s="810"/>
      <c r="E108" s="810"/>
      <c r="F108" s="810"/>
      <c r="G108" s="810"/>
      <c r="H108" s="810"/>
      <c r="I108" s="809"/>
      <c r="J108" s="809"/>
      <c r="K108" s="809"/>
      <c r="L108" s="809"/>
      <c r="M108" s="809"/>
      <c r="N108" s="809"/>
      <c r="O108" s="809"/>
      <c r="P108" s="809"/>
      <c r="Q108" s="809"/>
      <c r="R108" s="809"/>
      <c r="S108" s="809"/>
      <c r="T108" s="809"/>
    </row>
    <row r="109" spans="3:20" s="808" customFormat="1" ht="23.25" x14ac:dyDescent="0.2">
      <c r="C109" s="810"/>
      <c r="D109" s="810"/>
      <c r="E109" s="810"/>
      <c r="F109" s="810"/>
      <c r="G109" s="810"/>
      <c r="H109" s="810"/>
      <c r="I109" s="809"/>
      <c r="J109" s="809"/>
      <c r="K109" s="809"/>
      <c r="L109" s="809"/>
      <c r="M109" s="809"/>
      <c r="N109" s="809"/>
      <c r="O109" s="809"/>
      <c r="P109" s="809"/>
      <c r="Q109" s="809"/>
      <c r="R109" s="809"/>
      <c r="S109" s="809"/>
      <c r="T109" s="809"/>
    </row>
    <row r="110" spans="3:20" s="808" customFormat="1" ht="23.25" x14ac:dyDescent="0.2">
      <c r="C110" s="810"/>
      <c r="D110" s="810"/>
      <c r="E110" s="810"/>
      <c r="F110" s="810"/>
      <c r="G110" s="810"/>
      <c r="H110" s="810"/>
      <c r="I110" s="809"/>
      <c r="J110" s="809"/>
      <c r="K110" s="809"/>
      <c r="L110" s="809"/>
      <c r="M110" s="809"/>
      <c r="N110" s="809"/>
      <c r="O110" s="809"/>
      <c r="P110" s="809"/>
      <c r="Q110" s="809"/>
      <c r="R110" s="809"/>
      <c r="S110" s="809"/>
      <c r="T110" s="809"/>
    </row>
    <row r="111" spans="3:20" s="808" customFormat="1" ht="23.25" x14ac:dyDescent="0.2">
      <c r="C111" s="810"/>
      <c r="D111" s="810"/>
      <c r="E111" s="810"/>
      <c r="F111" s="810"/>
      <c r="G111" s="810"/>
      <c r="H111" s="810"/>
      <c r="I111" s="809"/>
      <c r="J111" s="809"/>
      <c r="K111" s="809"/>
      <c r="L111" s="809"/>
      <c r="M111" s="809"/>
      <c r="N111" s="809"/>
      <c r="O111" s="809"/>
      <c r="P111" s="809"/>
      <c r="Q111" s="809"/>
      <c r="R111" s="809"/>
      <c r="S111" s="809"/>
      <c r="T111" s="809"/>
    </row>
    <row r="112" spans="3:20" s="808" customFormat="1" ht="23.25" x14ac:dyDescent="0.2">
      <c r="C112" s="810"/>
      <c r="D112" s="810"/>
      <c r="E112" s="810"/>
      <c r="F112" s="810"/>
      <c r="G112" s="810"/>
      <c r="H112" s="810"/>
      <c r="I112" s="809"/>
      <c r="J112" s="809"/>
      <c r="K112" s="809"/>
      <c r="L112" s="809"/>
      <c r="M112" s="809"/>
      <c r="N112" s="809"/>
      <c r="O112" s="809"/>
      <c r="P112" s="809"/>
      <c r="Q112" s="809"/>
      <c r="R112" s="809"/>
      <c r="S112" s="809"/>
      <c r="T112" s="809"/>
    </row>
    <row r="113" spans="3:20" s="808" customFormat="1" ht="23.25" x14ac:dyDescent="0.2">
      <c r="C113" s="810"/>
      <c r="D113" s="810"/>
      <c r="E113" s="810"/>
      <c r="F113" s="810"/>
      <c r="G113" s="810"/>
      <c r="H113" s="810"/>
      <c r="I113" s="809"/>
      <c r="J113" s="809"/>
      <c r="K113" s="809"/>
      <c r="L113" s="809"/>
      <c r="M113" s="809"/>
      <c r="N113" s="809"/>
      <c r="O113" s="809"/>
      <c r="P113" s="809"/>
      <c r="Q113" s="809"/>
      <c r="R113" s="809"/>
      <c r="S113" s="809"/>
      <c r="T113" s="809"/>
    </row>
    <row r="114" spans="3:20" s="808" customFormat="1" ht="23.25" x14ac:dyDescent="0.2">
      <c r="C114" s="810"/>
      <c r="D114" s="810"/>
      <c r="E114" s="810"/>
      <c r="F114" s="810"/>
      <c r="G114" s="810"/>
      <c r="H114" s="810"/>
      <c r="I114" s="809"/>
      <c r="J114" s="809"/>
      <c r="K114" s="809"/>
      <c r="L114" s="809"/>
      <c r="M114" s="809"/>
      <c r="N114" s="809"/>
      <c r="O114" s="809"/>
      <c r="P114" s="809"/>
      <c r="Q114" s="809"/>
      <c r="R114" s="809"/>
      <c r="S114" s="809"/>
      <c r="T114" s="809"/>
    </row>
    <row r="115" spans="3:20" s="808" customFormat="1" ht="23.25" x14ac:dyDescent="0.2">
      <c r="C115" s="810"/>
      <c r="D115" s="810"/>
      <c r="E115" s="810"/>
      <c r="F115" s="810"/>
      <c r="G115" s="810"/>
      <c r="H115" s="810"/>
      <c r="I115" s="809"/>
      <c r="J115" s="809"/>
      <c r="K115" s="809"/>
      <c r="L115" s="809"/>
      <c r="M115" s="809"/>
      <c r="N115" s="809"/>
      <c r="O115" s="809"/>
      <c r="P115" s="809"/>
      <c r="Q115" s="809"/>
      <c r="R115" s="809"/>
      <c r="S115" s="809"/>
      <c r="T115" s="809"/>
    </row>
    <row r="116" spans="3:20" s="808" customFormat="1" ht="21.75" customHeight="1" x14ac:dyDescent="0.2">
      <c r="C116" s="810"/>
      <c r="D116" s="810"/>
      <c r="E116" s="810"/>
      <c r="F116" s="810"/>
      <c r="G116" s="810"/>
      <c r="H116" s="810"/>
      <c r="I116" s="809"/>
      <c r="J116" s="809"/>
      <c r="K116" s="809"/>
      <c r="L116" s="809"/>
      <c r="M116" s="809"/>
      <c r="N116" s="809"/>
      <c r="O116" s="809"/>
      <c r="P116" s="809"/>
      <c r="Q116" s="809"/>
      <c r="R116" s="809"/>
      <c r="S116" s="809"/>
      <c r="T116" s="809"/>
    </row>
    <row r="117" spans="3:20" s="808" customFormat="1" ht="21.75" customHeight="1" x14ac:dyDescent="0.2">
      <c r="C117" s="810"/>
      <c r="D117" s="810"/>
      <c r="E117" s="810"/>
      <c r="F117" s="810"/>
      <c r="G117" s="810"/>
      <c r="H117" s="810"/>
      <c r="I117" s="809"/>
      <c r="J117" s="809"/>
      <c r="K117" s="809"/>
      <c r="L117" s="809"/>
      <c r="M117" s="809"/>
      <c r="N117" s="809"/>
      <c r="O117" s="809"/>
      <c r="P117" s="809"/>
      <c r="Q117" s="809"/>
      <c r="R117" s="809"/>
      <c r="S117" s="809"/>
      <c r="T117" s="809"/>
    </row>
    <row r="118" spans="3:20" s="808" customFormat="1" ht="21.75" customHeight="1" x14ac:dyDescent="0.2">
      <c r="C118" s="810"/>
      <c r="D118" s="810"/>
      <c r="E118" s="810"/>
      <c r="F118" s="810"/>
      <c r="G118" s="810"/>
      <c r="H118" s="810"/>
      <c r="I118" s="809"/>
      <c r="J118" s="809"/>
      <c r="K118" s="809"/>
      <c r="L118" s="809"/>
      <c r="M118" s="809"/>
      <c r="N118" s="809"/>
      <c r="O118" s="809"/>
      <c r="P118" s="809"/>
      <c r="Q118" s="809"/>
      <c r="R118" s="809"/>
      <c r="S118" s="809"/>
      <c r="T118" s="809"/>
    </row>
    <row r="119" spans="3:20" s="808" customFormat="1" ht="21.75" customHeight="1" x14ac:dyDescent="0.2">
      <c r="C119" s="810"/>
      <c r="D119" s="810"/>
      <c r="E119" s="810"/>
      <c r="F119" s="810"/>
      <c r="G119" s="810"/>
      <c r="H119" s="810"/>
      <c r="I119" s="809"/>
      <c r="J119" s="809"/>
      <c r="K119" s="809"/>
      <c r="L119" s="809"/>
      <c r="M119" s="809"/>
      <c r="N119" s="809"/>
      <c r="O119" s="809"/>
      <c r="P119" s="809"/>
      <c r="Q119" s="809"/>
      <c r="R119" s="809"/>
      <c r="S119" s="809"/>
      <c r="T119" s="809"/>
    </row>
    <row r="120" spans="3:20" s="808" customFormat="1" ht="21.75" customHeight="1" x14ac:dyDescent="0.2">
      <c r="C120" s="810"/>
      <c r="D120" s="810"/>
      <c r="E120" s="810"/>
      <c r="F120" s="810"/>
      <c r="G120" s="810"/>
      <c r="H120" s="810"/>
      <c r="I120" s="809"/>
      <c r="J120" s="809"/>
      <c r="K120" s="809"/>
      <c r="L120" s="809"/>
      <c r="M120" s="809"/>
      <c r="N120" s="809"/>
      <c r="O120" s="809"/>
      <c r="P120" s="809"/>
      <c r="Q120" s="809"/>
      <c r="R120" s="809"/>
      <c r="S120" s="809"/>
      <c r="T120" s="809"/>
    </row>
    <row r="121" spans="3:20" s="808" customFormat="1" ht="21.75" customHeight="1" x14ac:dyDescent="0.2">
      <c r="C121" s="810"/>
      <c r="D121" s="810"/>
      <c r="E121" s="810"/>
      <c r="F121" s="810"/>
      <c r="G121" s="810"/>
      <c r="H121" s="810"/>
      <c r="I121" s="809"/>
      <c r="J121" s="809"/>
      <c r="K121" s="809"/>
      <c r="L121" s="809"/>
      <c r="M121" s="809"/>
      <c r="N121" s="809"/>
      <c r="O121" s="809"/>
      <c r="P121" s="809"/>
      <c r="Q121" s="809"/>
      <c r="R121" s="809"/>
      <c r="S121" s="809"/>
      <c r="T121" s="809"/>
    </row>
    <row r="122" spans="3:20" s="808" customFormat="1" ht="21.75" customHeight="1" x14ac:dyDescent="0.2">
      <c r="C122" s="810"/>
      <c r="D122" s="810"/>
      <c r="E122" s="810"/>
      <c r="F122" s="810"/>
      <c r="G122" s="810"/>
      <c r="H122" s="810"/>
      <c r="I122" s="809"/>
      <c r="J122" s="809"/>
      <c r="K122" s="809"/>
      <c r="L122" s="809"/>
      <c r="M122" s="809"/>
      <c r="N122" s="809"/>
      <c r="O122" s="809"/>
      <c r="P122" s="809"/>
      <c r="Q122" s="809"/>
      <c r="R122" s="809"/>
      <c r="S122" s="809"/>
      <c r="T122" s="809"/>
    </row>
    <row r="123" spans="3:20" s="808" customFormat="1" ht="21.75" customHeight="1" x14ac:dyDescent="0.2">
      <c r="C123" s="810"/>
      <c r="D123" s="810"/>
      <c r="E123" s="810"/>
      <c r="F123" s="810"/>
      <c r="G123" s="810"/>
      <c r="H123" s="810"/>
      <c r="I123" s="809"/>
      <c r="J123" s="809"/>
      <c r="K123" s="809"/>
      <c r="L123" s="809"/>
      <c r="M123" s="809"/>
      <c r="N123" s="809"/>
      <c r="O123" s="809"/>
      <c r="P123" s="809"/>
      <c r="Q123" s="809"/>
      <c r="R123" s="809"/>
      <c r="S123" s="809"/>
      <c r="T123" s="809"/>
    </row>
    <row r="124" spans="3:20" s="808" customFormat="1" ht="21.75" customHeight="1" x14ac:dyDescent="0.2">
      <c r="C124" s="810"/>
      <c r="D124" s="810"/>
      <c r="E124" s="810"/>
      <c r="F124" s="810"/>
      <c r="G124" s="810"/>
      <c r="H124" s="810"/>
      <c r="I124" s="809"/>
      <c r="J124" s="809"/>
      <c r="K124" s="809"/>
      <c r="L124" s="809"/>
      <c r="M124" s="809"/>
      <c r="N124" s="809"/>
      <c r="O124" s="809"/>
      <c r="P124" s="809"/>
      <c r="Q124" s="809"/>
      <c r="R124" s="809"/>
      <c r="S124" s="809"/>
      <c r="T124" s="809"/>
    </row>
    <row r="125" spans="3:20" s="808" customFormat="1" ht="21.75" customHeight="1" x14ac:dyDescent="0.2">
      <c r="C125" s="810"/>
      <c r="D125" s="810"/>
      <c r="E125" s="810"/>
      <c r="F125" s="810"/>
      <c r="G125" s="810"/>
      <c r="H125" s="810"/>
      <c r="I125" s="809"/>
      <c r="J125" s="809"/>
      <c r="K125" s="809"/>
      <c r="L125" s="809"/>
      <c r="M125" s="809"/>
      <c r="N125" s="809"/>
      <c r="O125" s="809"/>
      <c r="P125" s="809"/>
      <c r="Q125" s="809"/>
      <c r="R125" s="809"/>
      <c r="S125" s="809"/>
      <c r="T125" s="809"/>
    </row>
    <row r="126" spans="3:20" s="808" customFormat="1" ht="21.75" customHeight="1" x14ac:dyDescent="0.2">
      <c r="C126" s="810"/>
      <c r="D126" s="810"/>
      <c r="E126" s="810"/>
      <c r="F126" s="810"/>
      <c r="G126" s="810"/>
      <c r="H126" s="810"/>
      <c r="I126" s="809"/>
      <c r="J126" s="809"/>
      <c r="K126" s="809"/>
      <c r="L126" s="809"/>
      <c r="M126" s="809"/>
      <c r="N126" s="809"/>
      <c r="O126" s="809"/>
      <c r="P126" s="809"/>
      <c r="Q126" s="809"/>
      <c r="R126" s="809"/>
      <c r="S126" s="809"/>
      <c r="T126" s="809"/>
    </row>
    <row r="127" spans="3:20" s="808" customFormat="1" ht="21.75" customHeight="1" x14ac:dyDescent="0.2">
      <c r="C127" s="810"/>
      <c r="D127" s="810"/>
      <c r="E127" s="810"/>
      <c r="F127" s="810"/>
      <c r="G127" s="810"/>
      <c r="H127" s="810"/>
      <c r="I127" s="809"/>
      <c r="J127" s="809"/>
      <c r="K127" s="809"/>
      <c r="L127" s="809"/>
      <c r="M127" s="809"/>
      <c r="N127" s="809"/>
      <c r="O127" s="809"/>
      <c r="P127" s="809"/>
      <c r="Q127" s="809"/>
      <c r="R127" s="809"/>
      <c r="S127" s="809"/>
      <c r="T127" s="809"/>
    </row>
    <row r="128" spans="3:20" s="808" customFormat="1" ht="21.75" customHeight="1" x14ac:dyDescent="0.2">
      <c r="C128" s="810"/>
      <c r="D128" s="810"/>
      <c r="E128" s="810"/>
      <c r="F128" s="810"/>
      <c r="G128" s="810"/>
      <c r="H128" s="810"/>
      <c r="I128" s="809"/>
      <c r="J128" s="809"/>
      <c r="K128" s="809"/>
      <c r="L128" s="809"/>
      <c r="M128" s="809"/>
      <c r="N128" s="809"/>
      <c r="O128" s="809"/>
      <c r="P128" s="809"/>
      <c r="Q128" s="809"/>
      <c r="R128" s="809"/>
      <c r="S128" s="809"/>
      <c r="T128" s="809"/>
    </row>
    <row r="129" spans="3:20" s="808" customFormat="1" ht="21.75" customHeight="1" x14ac:dyDescent="0.2">
      <c r="C129" s="810"/>
      <c r="D129" s="810"/>
      <c r="E129" s="810"/>
      <c r="F129" s="810"/>
      <c r="G129" s="810"/>
      <c r="H129" s="810"/>
      <c r="I129" s="809"/>
      <c r="J129" s="809"/>
      <c r="K129" s="809"/>
      <c r="L129" s="809"/>
      <c r="M129" s="809"/>
      <c r="N129" s="809"/>
      <c r="O129" s="809"/>
      <c r="P129" s="809"/>
      <c r="Q129" s="809"/>
      <c r="R129" s="809"/>
      <c r="S129" s="809"/>
      <c r="T129" s="809"/>
    </row>
    <row r="130" spans="3:20" s="808" customFormat="1" ht="21.75" customHeight="1" x14ac:dyDescent="0.2">
      <c r="C130" s="810"/>
      <c r="D130" s="810"/>
      <c r="E130" s="810"/>
      <c r="F130" s="810"/>
      <c r="G130" s="810"/>
      <c r="H130" s="810"/>
      <c r="I130" s="809"/>
      <c r="J130" s="809"/>
      <c r="K130" s="809"/>
      <c r="L130" s="809"/>
      <c r="M130" s="809"/>
      <c r="N130" s="809"/>
      <c r="O130" s="809"/>
      <c r="P130" s="809"/>
      <c r="Q130" s="809"/>
      <c r="R130" s="809"/>
      <c r="S130" s="809"/>
      <c r="T130" s="809"/>
    </row>
    <row r="131" spans="3:20" s="808" customFormat="1" ht="21.75" customHeight="1" x14ac:dyDescent="0.2">
      <c r="C131" s="810"/>
      <c r="D131" s="810"/>
      <c r="E131" s="810"/>
      <c r="F131" s="810"/>
      <c r="G131" s="810"/>
      <c r="H131" s="810"/>
      <c r="I131" s="809"/>
      <c r="J131" s="809"/>
      <c r="K131" s="809"/>
      <c r="L131" s="809"/>
      <c r="M131" s="809"/>
      <c r="N131" s="809"/>
      <c r="O131" s="809"/>
      <c r="P131" s="809"/>
      <c r="Q131" s="809"/>
      <c r="R131" s="809"/>
      <c r="S131" s="809"/>
      <c r="T131" s="809"/>
    </row>
    <row r="132" spans="3:20" s="808" customFormat="1" ht="21.75" customHeight="1" x14ac:dyDescent="0.2">
      <c r="C132" s="810"/>
      <c r="D132" s="810"/>
      <c r="E132" s="810"/>
      <c r="F132" s="810"/>
      <c r="G132" s="810"/>
      <c r="H132" s="810"/>
      <c r="I132" s="809"/>
      <c r="J132" s="809"/>
      <c r="K132" s="809"/>
      <c r="L132" s="809"/>
      <c r="M132" s="809"/>
      <c r="N132" s="809"/>
      <c r="O132" s="809"/>
      <c r="P132" s="809"/>
      <c r="Q132" s="809"/>
      <c r="R132" s="809"/>
      <c r="S132" s="809"/>
      <c r="T132" s="809"/>
    </row>
    <row r="133" spans="3:20" s="808" customFormat="1" ht="21.75" customHeight="1" x14ac:dyDescent="0.2">
      <c r="C133" s="810"/>
      <c r="D133" s="810"/>
      <c r="E133" s="810"/>
      <c r="F133" s="810"/>
      <c r="G133" s="810"/>
      <c r="H133" s="810"/>
      <c r="I133" s="809"/>
      <c r="J133" s="809"/>
      <c r="K133" s="809"/>
      <c r="L133" s="809"/>
      <c r="M133" s="809"/>
      <c r="N133" s="809"/>
      <c r="O133" s="809"/>
      <c r="P133" s="809"/>
      <c r="Q133" s="809"/>
      <c r="R133" s="809"/>
      <c r="S133" s="809"/>
      <c r="T133" s="809"/>
    </row>
    <row r="134" spans="3:20" s="808" customFormat="1" ht="21.75" customHeight="1" x14ac:dyDescent="0.2">
      <c r="C134" s="810"/>
      <c r="D134" s="810"/>
      <c r="E134" s="810"/>
      <c r="F134" s="810"/>
      <c r="G134" s="810"/>
      <c r="H134" s="810"/>
      <c r="I134" s="809"/>
      <c r="J134" s="809"/>
      <c r="K134" s="809"/>
      <c r="L134" s="809"/>
      <c r="M134" s="809"/>
      <c r="N134" s="809"/>
      <c r="O134" s="809"/>
      <c r="P134" s="809"/>
      <c r="Q134" s="809"/>
      <c r="R134" s="809"/>
      <c r="S134" s="809"/>
      <c r="T134" s="809"/>
    </row>
    <row r="135" spans="3:20" s="808" customFormat="1" ht="21.75" customHeight="1" x14ac:dyDescent="0.2">
      <c r="C135" s="810"/>
      <c r="D135" s="810"/>
      <c r="E135" s="810"/>
      <c r="F135" s="810"/>
      <c r="G135" s="810"/>
      <c r="H135" s="810"/>
      <c r="I135" s="809"/>
      <c r="J135" s="809"/>
      <c r="K135" s="809"/>
      <c r="L135" s="809"/>
      <c r="M135" s="809"/>
      <c r="N135" s="809"/>
      <c r="O135" s="809"/>
      <c r="P135" s="809"/>
      <c r="Q135" s="809"/>
      <c r="R135" s="809"/>
      <c r="S135" s="809"/>
      <c r="T135" s="809"/>
    </row>
    <row r="136" spans="3:20" s="808" customFormat="1" ht="21.75" customHeight="1" x14ac:dyDescent="0.2">
      <c r="C136" s="810"/>
      <c r="D136" s="810"/>
      <c r="E136" s="810"/>
      <c r="F136" s="810"/>
      <c r="G136" s="810"/>
      <c r="H136" s="810"/>
      <c r="I136" s="809"/>
      <c r="J136" s="809"/>
      <c r="K136" s="809"/>
      <c r="L136" s="809"/>
      <c r="M136" s="809"/>
      <c r="N136" s="809"/>
      <c r="O136" s="809"/>
      <c r="P136" s="809"/>
      <c r="Q136" s="809"/>
      <c r="R136" s="809"/>
      <c r="S136" s="809"/>
      <c r="T136" s="809"/>
    </row>
    <row r="137" spans="3:20" s="808" customFormat="1" ht="21.75" customHeight="1" x14ac:dyDescent="0.2">
      <c r="C137" s="810"/>
      <c r="D137" s="810"/>
      <c r="E137" s="810"/>
      <c r="F137" s="810"/>
      <c r="G137" s="810"/>
      <c r="H137" s="810"/>
      <c r="I137" s="809"/>
      <c r="J137" s="809"/>
      <c r="K137" s="809"/>
      <c r="L137" s="809"/>
      <c r="M137" s="809"/>
      <c r="N137" s="809"/>
      <c r="O137" s="809"/>
      <c r="P137" s="809"/>
      <c r="Q137" s="809"/>
      <c r="R137" s="809"/>
      <c r="S137" s="809"/>
      <c r="T137" s="809"/>
    </row>
    <row r="138" spans="3:20" s="808" customFormat="1" ht="21.75" customHeight="1" x14ac:dyDescent="0.2">
      <c r="C138" s="810"/>
      <c r="D138" s="810"/>
      <c r="E138" s="810"/>
      <c r="F138" s="810"/>
      <c r="G138" s="810"/>
      <c r="H138" s="810"/>
      <c r="I138" s="809"/>
      <c r="J138" s="809"/>
      <c r="K138" s="809"/>
      <c r="L138" s="809"/>
      <c r="M138" s="809"/>
      <c r="N138" s="809"/>
      <c r="O138" s="809"/>
      <c r="P138" s="809"/>
      <c r="Q138" s="809"/>
      <c r="R138" s="809"/>
      <c r="S138" s="809"/>
      <c r="T138" s="809"/>
    </row>
    <row r="139" spans="3:20" s="808" customFormat="1" ht="21.75" customHeight="1" x14ac:dyDescent="0.2">
      <c r="C139" s="810"/>
      <c r="D139" s="810"/>
      <c r="E139" s="810"/>
      <c r="F139" s="810"/>
      <c r="G139" s="810"/>
      <c r="H139" s="810"/>
      <c r="I139" s="809"/>
      <c r="J139" s="809"/>
      <c r="K139" s="809"/>
      <c r="L139" s="809"/>
      <c r="M139" s="809"/>
      <c r="N139" s="809"/>
      <c r="O139" s="809"/>
      <c r="P139" s="809"/>
      <c r="Q139" s="809"/>
      <c r="R139" s="809"/>
      <c r="S139" s="809"/>
      <c r="T139" s="809"/>
    </row>
    <row r="140" spans="3:20" s="808" customFormat="1" ht="21.75" customHeight="1" x14ac:dyDescent="0.2">
      <c r="C140" s="810"/>
      <c r="D140" s="810"/>
      <c r="E140" s="810"/>
      <c r="F140" s="810"/>
      <c r="G140" s="810"/>
      <c r="H140" s="810"/>
      <c r="I140" s="809"/>
      <c r="J140" s="809"/>
      <c r="K140" s="809"/>
      <c r="L140" s="809"/>
      <c r="M140" s="809"/>
      <c r="N140" s="809"/>
      <c r="O140" s="809"/>
      <c r="P140" s="809"/>
      <c r="Q140" s="809"/>
      <c r="R140" s="809"/>
      <c r="S140" s="809"/>
      <c r="T140" s="809"/>
    </row>
    <row r="141" spans="3:20" s="808" customFormat="1" ht="21.75" customHeight="1" x14ac:dyDescent="0.2">
      <c r="C141" s="810"/>
      <c r="D141" s="810"/>
      <c r="E141" s="810"/>
      <c r="F141" s="810"/>
      <c r="G141" s="810"/>
      <c r="H141" s="810"/>
      <c r="I141" s="809"/>
      <c r="J141" s="809"/>
      <c r="K141" s="809"/>
      <c r="L141" s="809"/>
      <c r="M141" s="809"/>
      <c r="N141" s="809"/>
      <c r="O141" s="809"/>
      <c r="P141" s="809"/>
      <c r="Q141" s="809"/>
      <c r="R141" s="809"/>
      <c r="S141" s="809"/>
      <c r="T141" s="809"/>
    </row>
    <row r="142" spans="3:20" s="808" customFormat="1" ht="21.75" customHeight="1" x14ac:dyDescent="0.2">
      <c r="C142" s="810"/>
      <c r="D142" s="810"/>
      <c r="E142" s="810"/>
      <c r="F142" s="810"/>
      <c r="G142" s="810"/>
      <c r="H142" s="810"/>
      <c r="I142" s="810"/>
      <c r="J142" s="810"/>
      <c r="K142" s="810"/>
      <c r="L142" s="810"/>
      <c r="M142" s="810"/>
      <c r="N142" s="810"/>
      <c r="O142" s="810"/>
      <c r="P142" s="810"/>
      <c r="Q142" s="810"/>
      <c r="R142" s="810"/>
      <c r="S142" s="810"/>
      <c r="T142" s="810"/>
    </row>
    <row r="143" spans="3:20" s="808" customFormat="1" ht="21.75" customHeight="1" x14ac:dyDescent="0.2">
      <c r="C143" s="810"/>
      <c r="D143" s="810"/>
      <c r="E143" s="810"/>
      <c r="F143" s="810"/>
      <c r="G143" s="810"/>
      <c r="H143" s="810"/>
      <c r="I143" s="810"/>
      <c r="J143" s="810"/>
      <c r="K143" s="810"/>
      <c r="L143" s="810"/>
      <c r="M143" s="810"/>
      <c r="N143" s="810"/>
      <c r="O143" s="810"/>
      <c r="P143" s="810"/>
      <c r="Q143" s="810"/>
      <c r="R143" s="810"/>
      <c r="S143" s="810"/>
      <c r="T143" s="810"/>
    </row>
    <row r="144" spans="3:20" s="808" customFormat="1" ht="21.75" customHeight="1" x14ac:dyDescent="0.2">
      <c r="C144" s="810"/>
      <c r="D144" s="810"/>
      <c r="E144" s="810"/>
      <c r="F144" s="810"/>
      <c r="G144" s="810"/>
      <c r="H144" s="810"/>
      <c r="I144" s="810"/>
      <c r="J144" s="810"/>
      <c r="K144" s="810"/>
      <c r="L144" s="810"/>
      <c r="M144" s="810"/>
      <c r="N144" s="810"/>
      <c r="O144" s="810"/>
      <c r="P144" s="810"/>
      <c r="Q144" s="810"/>
      <c r="R144" s="810"/>
      <c r="S144" s="810"/>
      <c r="T144" s="810"/>
    </row>
    <row r="145" spans="3:20" s="808" customFormat="1" ht="21.75" customHeight="1" x14ac:dyDescent="0.2">
      <c r="C145" s="810"/>
      <c r="D145" s="810"/>
      <c r="E145" s="810"/>
      <c r="F145" s="810"/>
      <c r="G145" s="810"/>
      <c r="H145" s="810"/>
      <c r="I145" s="810"/>
      <c r="J145" s="810"/>
      <c r="K145" s="810"/>
      <c r="L145" s="810"/>
      <c r="M145" s="810"/>
      <c r="N145" s="810"/>
      <c r="O145" s="810"/>
      <c r="P145" s="810"/>
      <c r="Q145" s="810"/>
      <c r="R145" s="810"/>
      <c r="S145" s="810"/>
      <c r="T145" s="810"/>
    </row>
    <row r="146" spans="3:20" s="808" customFormat="1" ht="21.75" customHeight="1" x14ac:dyDescent="0.2">
      <c r="C146" s="810"/>
      <c r="D146" s="810"/>
      <c r="E146" s="810"/>
      <c r="F146" s="810"/>
      <c r="G146" s="810"/>
      <c r="H146" s="810"/>
      <c r="I146" s="810"/>
      <c r="J146" s="810"/>
      <c r="K146" s="810"/>
      <c r="L146" s="810"/>
      <c r="M146" s="810"/>
      <c r="N146" s="810"/>
      <c r="O146" s="810"/>
      <c r="P146" s="810"/>
      <c r="Q146" s="810"/>
      <c r="R146" s="810"/>
      <c r="S146" s="810"/>
      <c r="T146" s="810"/>
    </row>
    <row r="147" spans="3:20" s="808" customFormat="1" ht="21.75" customHeight="1" x14ac:dyDescent="0.2">
      <c r="C147" s="810"/>
      <c r="D147" s="810"/>
      <c r="E147" s="810"/>
      <c r="F147" s="810"/>
      <c r="G147" s="810"/>
      <c r="H147" s="810"/>
      <c r="I147" s="810"/>
      <c r="J147" s="810"/>
      <c r="K147" s="810"/>
      <c r="L147" s="810"/>
      <c r="M147" s="810"/>
      <c r="N147" s="810"/>
      <c r="O147" s="810"/>
      <c r="P147" s="810"/>
      <c r="Q147" s="810"/>
      <c r="R147" s="810"/>
      <c r="S147" s="810"/>
      <c r="T147" s="810"/>
    </row>
    <row r="148" spans="3:20" s="808" customFormat="1" ht="21.75" customHeight="1" x14ac:dyDescent="0.2">
      <c r="C148" s="810"/>
      <c r="D148" s="810"/>
      <c r="E148" s="810"/>
      <c r="F148" s="810"/>
      <c r="G148" s="810"/>
      <c r="H148" s="810"/>
      <c r="I148" s="810"/>
      <c r="J148" s="810"/>
      <c r="K148" s="810"/>
      <c r="L148" s="810"/>
      <c r="M148" s="810"/>
      <c r="N148" s="810"/>
      <c r="O148" s="810"/>
      <c r="P148" s="810"/>
      <c r="Q148" s="810"/>
      <c r="R148" s="810"/>
      <c r="S148" s="810"/>
      <c r="T148" s="810"/>
    </row>
    <row r="149" spans="3:20" s="808" customFormat="1" ht="21.75" customHeight="1" x14ac:dyDescent="0.2">
      <c r="C149" s="810"/>
      <c r="D149" s="810"/>
      <c r="E149" s="810"/>
      <c r="F149" s="810"/>
      <c r="G149" s="810"/>
      <c r="H149" s="810"/>
      <c r="I149" s="810"/>
      <c r="J149" s="810"/>
      <c r="K149" s="810"/>
      <c r="L149" s="810"/>
      <c r="M149" s="810"/>
      <c r="N149" s="810"/>
      <c r="O149" s="810"/>
      <c r="P149" s="810"/>
      <c r="Q149" s="810"/>
      <c r="R149" s="810"/>
      <c r="S149" s="810"/>
      <c r="T149" s="810"/>
    </row>
    <row r="150" spans="3:20" s="808" customFormat="1" ht="21.75" customHeight="1" x14ac:dyDescent="0.2">
      <c r="C150" s="810"/>
      <c r="D150" s="810"/>
      <c r="E150" s="810"/>
      <c r="F150" s="810"/>
      <c r="G150" s="810"/>
      <c r="H150" s="810"/>
      <c r="I150" s="810"/>
      <c r="J150" s="810"/>
      <c r="K150" s="810"/>
      <c r="L150" s="810"/>
      <c r="M150" s="810"/>
      <c r="N150" s="810"/>
      <c r="O150" s="810"/>
      <c r="P150" s="810"/>
      <c r="Q150" s="810"/>
      <c r="R150" s="810"/>
      <c r="S150" s="810"/>
      <c r="T150" s="810"/>
    </row>
    <row r="151" spans="3:20" s="808" customFormat="1" ht="21.75" customHeight="1" x14ac:dyDescent="0.2">
      <c r="C151" s="810"/>
      <c r="D151" s="810"/>
      <c r="E151" s="810"/>
      <c r="F151" s="810"/>
      <c r="G151" s="810"/>
      <c r="H151" s="810"/>
      <c r="I151" s="810"/>
      <c r="J151" s="810"/>
      <c r="K151" s="810"/>
      <c r="L151" s="810"/>
      <c r="M151" s="810"/>
      <c r="N151" s="810"/>
      <c r="O151" s="810"/>
      <c r="P151" s="810"/>
      <c r="Q151" s="810"/>
      <c r="R151" s="810"/>
      <c r="S151" s="810"/>
      <c r="T151" s="810"/>
    </row>
    <row r="152" spans="3:20" s="808" customFormat="1" ht="21.75" customHeight="1" x14ac:dyDescent="0.2">
      <c r="C152" s="810"/>
      <c r="D152" s="810"/>
      <c r="E152" s="810"/>
      <c r="F152" s="810"/>
      <c r="G152" s="810"/>
      <c r="H152" s="810"/>
      <c r="I152" s="810"/>
      <c r="J152" s="810"/>
      <c r="K152" s="810"/>
      <c r="L152" s="810"/>
      <c r="M152" s="810"/>
      <c r="N152" s="810"/>
      <c r="O152" s="810"/>
      <c r="P152" s="810"/>
      <c r="Q152" s="810"/>
      <c r="R152" s="810"/>
      <c r="S152" s="810"/>
      <c r="T152" s="810"/>
    </row>
    <row r="153" spans="3:20" s="808" customFormat="1" ht="21.75" customHeight="1" x14ac:dyDescent="0.2">
      <c r="C153" s="810"/>
      <c r="D153" s="810"/>
      <c r="E153" s="810"/>
      <c r="F153" s="810"/>
      <c r="G153" s="810"/>
      <c r="H153" s="810"/>
      <c r="I153" s="810"/>
      <c r="J153" s="810"/>
      <c r="K153" s="810"/>
      <c r="L153" s="810"/>
      <c r="M153" s="810"/>
      <c r="N153" s="810"/>
      <c r="O153" s="810"/>
      <c r="P153" s="810"/>
      <c r="Q153" s="810"/>
      <c r="R153" s="810"/>
      <c r="S153" s="810"/>
      <c r="T153" s="810"/>
    </row>
    <row r="154" spans="3:20" s="808" customFormat="1" ht="21.75" customHeight="1" x14ac:dyDescent="0.2">
      <c r="C154" s="810"/>
      <c r="D154" s="810"/>
      <c r="E154" s="810"/>
      <c r="F154" s="810"/>
      <c r="G154" s="810"/>
      <c r="H154" s="810"/>
      <c r="I154" s="810"/>
      <c r="J154" s="810"/>
      <c r="K154" s="810"/>
      <c r="L154" s="810"/>
      <c r="M154" s="810"/>
      <c r="N154" s="810"/>
      <c r="O154" s="810"/>
      <c r="P154" s="810"/>
      <c r="Q154" s="810"/>
      <c r="R154" s="810"/>
      <c r="S154" s="810"/>
      <c r="T154" s="810"/>
    </row>
    <row r="155" spans="3:20" s="808" customFormat="1" ht="21.75" customHeight="1" x14ac:dyDescent="0.2">
      <c r="C155" s="810"/>
      <c r="D155" s="810"/>
      <c r="E155" s="810"/>
      <c r="F155" s="810"/>
      <c r="G155" s="810"/>
      <c r="H155" s="810"/>
      <c r="I155" s="810"/>
      <c r="J155" s="810"/>
      <c r="K155" s="810"/>
      <c r="L155" s="810"/>
      <c r="M155" s="810"/>
      <c r="N155" s="810"/>
      <c r="O155" s="810"/>
      <c r="P155" s="810"/>
      <c r="Q155" s="810"/>
      <c r="R155" s="810"/>
      <c r="S155" s="810"/>
      <c r="T155" s="810"/>
    </row>
    <row r="156" spans="3:20" s="808" customFormat="1" ht="21.75" customHeight="1" x14ac:dyDescent="0.2">
      <c r="C156" s="810"/>
      <c r="D156" s="810"/>
      <c r="E156" s="810"/>
      <c r="F156" s="810"/>
      <c r="G156" s="810"/>
      <c r="H156" s="810"/>
      <c r="I156" s="810"/>
      <c r="J156" s="810"/>
      <c r="K156" s="810"/>
      <c r="L156" s="810"/>
      <c r="M156" s="810"/>
      <c r="N156" s="810"/>
      <c r="O156" s="810"/>
      <c r="P156" s="810"/>
      <c r="Q156" s="810"/>
      <c r="R156" s="810"/>
      <c r="S156" s="810"/>
      <c r="T156" s="810"/>
    </row>
    <row r="157" spans="3:20" s="808" customFormat="1" ht="21.75" customHeight="1" x14ac:dyDescent="0.2">
      <c r="C157" s="810"/>
      <c r="D157" s="810"/>
      <c r="E157" s="810"/>
      <c r="F157" s="810"/>
      <c r="G157" s="810"/>
      <c r="H157" s="810"/>
      <c r="I157" s="810"/>
      <c r="J157" s="810"/>
      <c r="K157" s="810"/>
      <c r="L157" s="810"/>
      <c r="M157" s="810"/>
      <c r="N157" s="810"/>
      <c r="O157" s="810"/>
      <c r="P157" s="810"/>
      <c r="Q157" s="810"/>
      <c r="R157" s="810"/>
      <c r="S157" s="810"/>
      <c r="T157" s="810"/>
    </row>
    <row r="158" spans="3:20" s="808" customFormat="1" ht="21.75" customHeight="1" x14ac:dyDescent="0.2">
      <c r="C158" s="810"/>
      <c r="D158" s="810"/>
      <c r="E158" s="810"/>
      <c r="F158" s="810"/>
      <c r="G158" s="810"/>
      <c r="H158" s="810"/>
      <c r="I158" s="810"/>
      <c r="J158" s="810"/>
      <c r="K158" s="810"/>
      <c r="L158" s="810"/>
      <c r="M158" s="810"/>
      <c r="N158" s="810"/>
      <c r="O158" s="810"/>
      <c r="P158" s="810"/>
      <c r="Q158" s="810"/>
      <c r="R158" s="810"/>
      <c r="S158" s="810"/>
      <c r="T158" s="810"/>
    </row>
    <row r="159" spans="3:20" s="808" customFormat="1" ht="21.75" customHeight="1" x14ac:dyDescent="0.2">
      <c r="C159" s="810"/>
      <c r="D159" s="810"/>
      <c r="E159" s="810"/>
      <c r="F159" s="810"/>
      <c r="G159" s="810"/>
      <c r="H159" s="810"/>
      <c r="I159" s="810"/>
      <c r="J159" s="810"/>
      <c r="K159" s="810"/>
      <c r="L159" s="810"/>
      <c r="M159" s="810"/>
      <c r="N159" s="810"/>
      <c r="O159" s="810"/>
      <c r="P159" s="810"/>
      <c r="Q159" s="810"/>
      <c r="R159" s="810"/>
      <c r="S159" s="810"/>
      <c r="T159" s="810"/>
    </row>
    <row r="160" spans="3:20" s="808" customFormat="1" ht="21.75" customHeight="1" x14ac:dyDescent="0.2">
      <c r="C160" s="810"/>
      <c r="D160" s="810"/>
      <c r="E160" s="810"/>
      <c r="F160" s="810"/>
      <c r="G160" s="810"/>
      <c r="H160" s="810"/>
      <c r="I160" s="810"/>
      <c r="J160" s="810"/>
      <c r="K160" s="810"/>
      <c r="L160" s="810"/>
      <c r="M160" s="810"/>
      <c r="N160" s="810"/>
      <c r="O160" s="810"/>
      <c r="P160" s="810"/>
      <c r="Q160" s="810"/>
      <c r="R160" s="810"/>
      <c r="S160" s="810"/>
      <c r="T160" s="810"/>
    </row>
    <row r="161" spans="3:20" ht="21.75" customHeight="1" x14ac:dyDescent="0.5">
      <c r="C161" s="153"/>
      <c r="D161" s="153"/>
      <c r="E161" s="153"/>
      <c r="F161" s="153"/>
      <c r="G161" s="153"/>
      <c r="H161" s="153"/>
      <c r="I161" s="153"/>
      <c r="J161" s="153"/>
      <c r="K161" s="153"/>
      <c r="L161" s="153"/>
      <c r="M161" s="153"/>
      <c r="N161" s="153"/>
      <c r="O161" s="153"/>
      <c r="P161" s="153"/>
      <c r="Q161" s="153"/>
      <c r="R161" s="153"/>
      <c r="S161" s="153"/>
      <c r="T161" s="153"/>
    </row>
    <row r="162" spans="3:20" ht="21.75" customHeight="1" x14ac:dyDescent="0.5">
      <c r="C162" s="153"/>
      <c r="D162" s="153"/>
      <c r="E162" s="153"/>
      <c r="F162" s="153"/>
      <c r="G162" s="153"/>
      <c r="H162" s="153"/>
      <c r="I162" s="153"/>
      <c r="J162" s="153"/>
      <c r="K162" s="153"/>
      <c r="L162" s="153"/>
      <c r="M162" s="153"/>
      <c r="N162" s="153"/>
      <c r="O162" s="153"/>
      <c r="P162" s="153"/>
      <c r="Q162" s="153"/>
      <c r="R162" s="153"/>
      <c r="S162" s="153"/>
      <c r="T162" s="153"/>
    </row>
    <row r="163" spans="3:20" ht="21.75" customHeight="1" x14ac:dyDescent="0.5">
      <c r="C163" s="153"/>
      <c r="D163" s="153"/>
      <c r="E163" s="153"/>
      <c r="F163" s="153"/>
      <c r="G163" s="153"/>
      <c r="H163" s="153"/>
      <c r="I163" s="153"/>
      <c r="J163" s="153"/>
      <c r="K163" s="153"/>
      <c r="L163" s="153"/>
      <c r="M163" s="153"/>
      <c r="N163" s="153"/>
      <c r="O163" s="153"/>
      <c r="P163" s="153"/>
      <c r="Q163" s="153"/>
      <c r="R163" s="153"/>
      <c r="S163" s="153"/>
      <c r="T163" s="153"/>
    </row>
    <row r="164" spans="3:20" ht="21.75" customHeight="1" x14ac:dyDescent="0.5">
      <c r="C164" s="153"/>
      <c r="D164" s="153"/>
      <c r="E164" s="153"/>
      <c r="F164" s="153"/>
      <c r="G164" s="153"/>
      <c r="H164" s="153"/>
      <c r="I164" s="153"/>
      <c r="J164" s="153"/>
      <c r="K164" s="153"/>
      <c r="L164" s="153"/>
      <c r="M164" s="153"/>
      <c r="N164" s="153"/>
      <c r="O164" s="153"/>
      <c r="P164" s="153"/>
      <c r="Q164" s="153"/>
      <c r="R164" s="153"/>
      <c r="S164" s="153"/>
      <c r="T164" s="153"/>
    </row>
    <row r="165" spans="3:20" ht="21.75" customHeight="1" x14ac:dyDescent="0.5">
      <c r="C165" s="153"/>
      <c r="D165" s="153"/>
      <c r="E165" s="153"/>
      <c r="F165" s="153"/>
      <c r="G165" s="153"/>
      <c r="H165" s="153"/>
      <c r="I165" s="153"/>
      <c r="J165" s="153"/>
      <c r="K165" s="153"/>
      <c r="L165" s="153"/>
      <c r="M165" s="153"/>
      <c r="N165" s="153"/>
      <c r="O165" s="153"/>
      <c r="P165" s="153"/>
      <c r="Q165" s="153"/>
      <c r="R165" s="153"/>
      <c r="S165" s="153"/>
      <c r="T165" s="153"/>
    </row>
    <row r="166" spans="3:20" ht="21.75" customHeight="1" x14ac:dyDescent="0.5">
      <c r="C166" s="153"/>
      <c r="D166" s="153"/>
      <c r="E166" s="153"/>
      <c r="F166" s="153"/>
      <c r="G166" s="153"/>
      <c r="H166" s="153"/>
      <c r="I166" s="153"/>
      <c r="J166" s="153"/>
      <c r="K166" s="153"/>
      <c r="L166" s="153"/>
      <c r="M166" s="153"/>
      <c r="N166" s="153"/>
      <c r="O166" s="153"/>
      <c r="P166" s="153"/>
      <c r="Q166" s="153"/>
      <c r="R166" s="153"/>
      <c r="S166" s="153"/>
      <c r="T166" s="153"/>
    </row>
    <row r="167" spans="3:20" ht="21.75" customHeight="1" x14ac:dyDescent="0.5">
      <c r="C167" s="153"/>
      <c r="D167" s="153"/>
      <c r="E167" s="153"/>
      <c r="F167" s="153"/>
      <c r="G167" s="153"/>
      <c r="H167" s="153"/>
      <c r="I167" s="153"/>
      <c r="J167" s="153"/>
      <c r="K167" s="153"/>
      <c r="L167" s="153"/>
      <c r="M167" s="153"/>
      <c r="N167" s="153"/>
      <c r="O167" s="153"/>
      <c r="P167" s="153"/>
      <c r="Q167" s="153"/>
      <c r="R167" s="153"/>
      <c r="S167" s="153"/>
      <c r="T167" s="153"/>
    </row>
    <row r="168" spans="3:20" ht="21.75" customHeight="1" x14ac:dyDescent="0.5">
      <c r="C168" s="153"/>
      <c r="D168" s="153"/>
      <c r="E168" s="153"/>
      <c r="F168" s="153"/>
      <c r="G168" s="153"/>
      <c r="H168" s="153"/>
      <c r="I168" s="153"/>
      <c r="J168" s="153"/>
      <c r="K168" s="153"/>
      <c r="L168" s="153"/>
      <c r="M168" s="153"/>
      <c r="N168" s="153"/>
      <c r="O168" s="153"/>
      <c r="P168" s="153"/>
      <c r="Q168" s="153"/>
      <c r="R168" s="153"/>
      <c r="S168" s="153"/>
      <c r="T168" s="153"/>
    </row>
    <row r="169" spans="3:20" ht="21.75" customHeight="1" x14ac:dyDescent="0.5">
      <c r="C169" s="153"/>
      <c r="D169" s="153"/>
      <c r="E169" s="153"/>
      <c r="F169" s="153"/>
      <c r="G169" s="153"/>
      <c r="H169" s="153"/>
      <c r="I169" s="153"/>
      <c r="J169" s="153"/>
      <c r="K169" s="153"/>
      <c r="L169" s="153"/>
      <c r="M169" s="153"/>
      <c r="N169" s="153"/>
      <c r="O169" s="153"/>
      <c r="P169" s="153"/>
      <c r="Q169" s="153"/>
      <c r="R169" s="153"/>
      <c r="S169" s="153"/>
      <c r="T169" s="153"/>
    </row>
    <row r="170" spans="3:20" ht="21.75" customHeight="1" x14ac:dyDescent="0.5">
      <c r="C170" s="153"/>
      <c r="D170" s="153"/>
      <c r="E170" s="153"/>
      <c r="F170" s="153"/>
      <c r="G170" s="153"/>
      <c r="H170" s="153"/>
      <c r="I170" s="153"/>
      <c r="J170" s="153"/>
      <c r="K170" s="153"/>
      <c r="L170" s="153"/>
      <c r="M170" s="153"/>
      <c r="N170" s="153"/>
      <c r="O170" s="153"/>
      <c r="P170" s="153"/>
      <c r="Q170" s="153"/>
      <c r="R170" s="153"/>
      <c r="S170" s="153"/>
      <c r="T170" s="153"/>
    </row>
    <row r="171" spans="3:20" ht="21.75" customHeight="1" x14ac:dyDescent="0.5">
      <c r="C171" s="153"/>
      <c r="D171" s="153"/>
      <c r="E171" s="153"/>
      <c r="F171" s="153"/>
      <c r="G171" s="153"/>
      <c r="H171" s="153"/>
      <c r="I171" s="153"/>
      <c r="J171" s="153"/>
      <c r="K171" s="153"/>
      <c r="L171" s="153"/>
      <c r="M171" s="153"/>
      <c r="N171" s="153"/>
      <c r="O171" s="153"/>
      <c r="P171" s="153"/>
      <c r="Q171" s="153"/>
      <c r="R171" s="153"/>
      <c r="S171" s="153"/>
      <c r="T171" s="153"/>
    </row>
    <row r="172" spans="3:20" ht="21.75" customHeight="1" x14ac:dyDescent="0.5">
      <c r="C172" s="153"/>
      <c r="D172" s="153"/>
      <c r="E172" s="153"/>
      <c r="F172" s="153"/>
      <c r="G172" s="153"/>
      <c r="H172" s="153"/>
      <c r="I172" s="153"/>
      <c r="J172" s="153"/>
      <c r="K172" s="153"/>
      <c r="L172" s="153"/>
      <c r="M172" s="153"/>
      <c r="N172" s="153"/>
      <c r="O172" s="153"/>
      <c r="P172" s="153"/>
      <c r="Q172" s="153"/>
      <c r="R172" s="153"/>
      <c r="S172" s="153"/>
      <c r="T172" s="153"/>
    </row>
    <row r="173" spans="3:20" ht="21.75" customHeight="1" x14ac:dyDescent="0.5">
      <c r="C173" s="153"/>
      <c r="D173" s="153"/>
      <c r="E173" s="153"/>
      <c r="F173" s="153"/>
      <c r="G173" s="153"/>
      <c r="H173" s="153"/>
      <c r="I173" s="153"/>
      <c r="J173" s="153"/>
      <c r="K173" s="153"/>
      <c r="L173" s="153"/>
      <c r="M173" s="153"/>
      <c r="N173" s="153"/>
      <c r="O173" s="153"/>
      <c r="P173" s="153"/>
      <c r="Q173" s="153"/>
      <c r="R173" s="153"/>
      <c r="S173" s="153"/>
      <c r="T173" s="153"/>
    </row>
    <row r="174" spans="3:20" ht="21.75" customHeight="1" x14ac:dyDescent="0.5">
      <c r="C174" s="153"/>
      <c r="D174" s="153"/>
      <c r="E174" s="153"/>
      <c r="F174" s="153"/>
      <c r="G174" s="153"/>
      <c r="H174" s="153"/>
      <c r="I174" s="153"/>
      <c r="J174" s="153"/>
      <c r="K174" s="153"/>
      <c r="L174" s="153"/>
      <c r="M174" s="153"/>
      <c r="N174" s="153"/>
      <c r="O174" s="153"/>
      <c r="P174" s="153"/>
      <c r="Q174" s="153"/>
      <c r="R174" s="153"/>
      <c r="S174" s="153"/>
      <c r="T174" s="153"/>
    </row>
    <row r="175" spans="3:20" ht="21.75" customHeight="1" x14ac:dyDescent="0.5">
      <c r="C175" s="153"/>
      <c r="D175" s="153"/>
      <c r="E175" s="153"/>
      <c r="F175" s="153"/>
      <c r="G175" s="153"/>
      <c r="H175" s="153"/>
      <c r="I175" s="153"/>
      <c r="J175" s="153"/>
      <c r="K175" s="153"/>
      <c r="L175" s="153"/>
      <c r="M175" s="153"/>
      <c r="N175" s="153"/>
      <c r="O175" s="153"/>
      <c r="P175" s="153"/>
      <c r="Q175" s="153"/>
      <c r="R175" s="153"/>
      <c r="S175" s="153"/>
      <c r="T175" s="153"/>
    </row>
    <row r="176" spans="3:20" ht="21.75" customHeight="1" x14ac:dyDescent="0.5">
      <c r="C176" s="153"/>
      <c r="D176" s="153"/>
      <c r="E176" s="153"/>
      <c r="F176" s="153"/>
      <c r="G176" s="153"/>
      <c r="H176" s="153"/>
      <c r="I176" s="153"/>
      <c r="J176" s="153"/>
      <c r="K176" s="153"/>
      <c r="L176" s="153"/>
      <c r="M176" s="153"/>
      <c r="N176" s="153"/>
      <c r="O176" s="153"/>
      <c r="P176" s="153"/>
      <c r="Q176" s="153"/>
      <c r="R176" s="153"/>
      <c r="S176" s="153"/>
      <c r="T176" s="153"/>
    </row>
    <row r="177" spans="3:20" ht="21.75" customHeight="1" x14ac:dyDescent="0.5">
      <c r="C177" s="153"/>
      <c r="D177" s="153"/>
      <c r="E177" s="153"/>
      <c r="F177" s="153"/>
      <c r="G177" s="153"/>
      <c r="H177" s="153"/>
      <c r="I177" s="153"/>
      <c r="J177" s="153"/>
      <c r="K177" s="153"/>
      <c r="L177" s="153"/>
      <c r="M177" s="153"/>
      <c r="N177" s="153"/>
      <c r="O177" s="153"/>
      <c r="P177" s="153"/>
      <c r="Q177" s="153"/>
      <c r="R177" s="153"/>
      <c r="S177" s="153"/>
      <c r="T177" s="153"/>
    </row>
    <row r="178" spans="3:20" ht="21.75" customHeight="1" x14ac:dyDescent="0.5">
      <c r="C178" s="153"/>
      <c r="D178" s="153"/>
      <c r="E178" s="153"/>
      <c r="F178" s="153"/>
      <c r="G178" s="153"/>
      <c r="H178" s="153"/>
      <c r="I178" s="153"/>
      <c r="J178" s="153"/>
      <c r="K178" s="153"/>
      <c r="L178" s="153"/>
      <c r="M178" s="153"/>
      <c r="N178" s="153"/>
      <c r="O178" s="153"/>
      <c r="P178" s="153"/>
      <c r="Q178" s="153"/>
      <c r="R178" s="153"/>
      <c r="S178" s="153"/>
      <c r="T178" s="153"/>
    </row>
    <row r="179" spans="3:20" ht="21.75" customHeight="1" x14ac:dyDescent="0.5">
      <c r="C179" s="153"/>
      <c r="D179" s="153"/>
      <c r="E179" s="153"/>
      <c r="F179" s="153"/>
      <c r="G179" s="153"/>
      <c r="H179" s="153"/>
      <c r="I179" s="153"/>
      <c r="J179" s="153"/>
      <c r="K179" s="153"/>
      <c r="L179" s="153"/>
      <c r="M179" s="153"/>
      <c r="N179" s="153"/>
      <c r="O179" s="153"/>
      <c r="P179" s="153"/>
      <c r="Q179" s="153"/>
      <c r="R179" s="153"/>
      <c r="S179" s="153"/>
      <c r="T179" s="153"/>
    </row>
    <row r="180" spans="3:20" ht="21.75" customHeight="1" x14ac:dyDescent="0.5">
      <c r="C180" s="153"/>
      <c r="D180" s="153"/>
      <c r="E180" s="153"/>
      <c r="F180" s="153"/>
      <c r="G180" s="153"/>
      <c r="H180" s="153"/>
      <c r="I180" s="153"/>
      <c r="J180" s="153"/>
      <c r="K180" s="153"/>
      <c r="L180" s="153"/>
      <c r="M180" s="153"/>
      <c r="N180" s="153"/>
      <c r="O180" s="153"/>
      <c r="P180" s="153"/>
      <c r="Q180" s="153"/>
      <c r="R180" s="153"/>
      <c r="S180" s="153"/>
      <c r="T180" s="153"/>
    </row>
    <row r="181" spans="3:20" ht="21.75" customHeight="1" x14ac:dyDescent="0.5">
      <c r="C181" s="153"/>
      <c r="D181" s="153"/>
      <c r="E181" s="153"/>
      <c r="F181" s="153"/>
      <c r="G181" s="153"/>
      <c r="H181" s="153"/>
      <c r="I181" s="153"/>
      <c r="J181" s="153"/>
      <c r="K181" s="153"/>
      <c r="L181" s="153"/>
      <c r="M181" s="153"/>
      <c r="N181" s="153"/>
      <c r="O181" s="153"/>
      <c r="P181" s="153"/>
      <c r="Q181" s="153"/>
      <c r="R181" s="153"/>
      <c r="S181" s="153"/>
      <c r="T181" s="153"/>
    </row>
    <row r="182" spans="3:20" ht="21.75" customHeight="1" x14ac:dyDescent="0.5">
      <c r="C182" s="153"/>
      <c r="D182" s="153"/>
      <c r="E182" s="153"/>
      <c r="F182" s="153"/>
      <c r="G182" s="153"/>
      <c r="H182" s="153"/>
      <c r="I182" s="153"/>
      <c r="J182" s="153"/>
      <c r="K182" s="153"/>
      <c r="L182" s="153"/>
      <c r="M182" s="153"/>
      <c r="N182" s="153"/>
      <c r="O182" s="153"/>
      <c r="P182" s="153"/>
      <c r="Q182" s="153"/>
      <c r="R182" s="153"/>
      <c r="S182" s="153"/>
      <c r="T182" s="153"/>
    </row>
    <row r="183" spans="3:20" ht="21.75" customHeight="1" x14ac:dyDescent="0.5">
      <c r="C183" s="153"/>
      <c r="D183" s="153"/>
      <c r="E183" s="153"/>
      <c r="F183" s="153"/>
      <c r="G183" s="153"/>
      <c r="H183" s="153"/>
      <c r="I183" s="153"/>
      <c r="J183" s="153"/>
      <c r="K183" s="153"/>
      <c r="L183" s="153"/>
      <c r="M183" s="153"/>
      <c r="N183" s="153"/>
      <c r="O183" s="153"/>
      <c r="P183" s="153"/>
      <c r="Q183" s="153"/>
      <c r="R183" s="153"/>
      <c r="S183" s="153"/>
      <c r="T183" s="153"/>
    </row>
    <row r="184" spans="3:20" ht="21.75" customHeight="1" x14ac:dyDescent="0.5">
      <c r="C184" s="153"/>
      <c r="D184" s="153"/>
      <c r="E184" s="153"/>
      <c r="F184" s="153"/>
      <c r="G184" s="153"/>
      <c r="H184" s="153"/>
      <c r="I184" s="153"/>
      <c r="J184" s="153"/>
      <c r="K184" s="153"/>
      <c r="L184" s="153"/>
      <c r="M184" s="153"/>
      <c r="N184" s="153"/>
      <c r="O184" s="153"/>
      <c r="P184" s="153"/>
      <c r="Q184" s="153"/>
      <c r="R184" s="153"/>
      <c r="S184" s="153"/>
      <c r="T184" s="153"/>
    </row>
    <row r="185" spans="3:20" ht="21.75" customHeight="1" x14ac:dyDescent="0.5">
      <c r="C185" s="153"/>
      <c r="D185" s="153"/>
      <c r="E185" s="153"/>
      <c r="F185" s="153"/>
      <c r="G185" s="153"/>
      <c r="H185" s="153"/>
      <c r="I185" s="153"/>
      <c r="J185" s="153"/>
      <c r="K185" s="153"/>
      <c r="L185" s="153"/>
      <c r="M185" s="153"/>
      <c r="N185" s="153"/>
      <c r="O185" s="153"/>
      <c r="P185" s="153"/>
      <c r="Q185" s="153"/>
      <c r="R185" s="153"/>
      <c r="S185" s="153"/>
      <c r="T185" s="153"/>
    </row>
    <row r="186" spans="3:20" ht="21.75" customHeight="1" x14ac:dyDescent="0.5">
      <c r="C186" s="153"/>
      <c r="D186" s="153"/>
      <c r="E186" s="153"/>
      <c r="F186" s="153"/>
      <c r="G186" s="153"/>
      <c r="H186" s="153"/>
      <c r="I186" s="153"/>
      <c r="J186" s="153"/>
      <c r="K186" s="153"/>
      <c r="L186" s="153"/>
      <c r="M186" s="153"/>
      <c r="N186" s="153"/>
      <c r="O186" s="153"/>
      <c r="P186" s="153"/>
      <c r="Q186" s="153"/>
      <c r="R186" s="153"/>
      <c r="S186" s="153"/>
      <c r="T186" s="153"/>
    </row>
    <row r="187" spans="3:20" ht="21.75" customHeight="1" x14ac:dyDescent="0.5">
      <c r="C187" s="153"/>
      <c r="D187" s="153"/>
      <c r="E187" s="153"/>
      <c r="F187" s="153"/>
      <c r="G187" s="153"/>
      <c r="H187" s="153"/>
      <c r="I187" s="153"/>
      <c r="J187" s="153"/>
      <c r="K187" s="153"/>
      <c r="L187" s="153"/>
      <c r="M187" s="153"/>
      <c r="N187" s="153"/>
      <c r="O187" s="153"/>
      <c r="P187" s="153"/>
      <c r="Q187" s="153"/>
      <c r="R187" s="153"/>
      <c r="S187" s="153"/>
      <c r="T187" s="153"/>
    </row>
    <row r="188" spans="3:20" ht="21.75" customHeight="1" x14ac:dyDescent="0.5">
      <c r="C188" s="153"/>
      <c r="D188" s="153"/>
      <c r="E188" s="153"/>
      <c r="F188" s="153"/>
      <c r="G188" s="153"/>
      <c r="H188" s="153"/>
      <c r="I188" s="153"/>
      <c r="J188" s="153"/>
      <c r="K188" s="153"/>
      <c r="L188" s="153"/>
      <c r="M188" s="153"/>
      <c r="N188" s="153"/>
      <c r="O188" s="153"/>
      <c r="P188" s="153"/>
      <c r="Q188" s="153"/>
      <c r="R188" s="153"/>
      <c r="S188" s="153"/>
      <c r="T188" s="153"/>
    </row>
    <row r="189" spans="3:20" ht="21.75" customHeight="1" x14ac:dyDescent="0.5">
      <c r="C189" s="153"/>
      <c r="D189" s="153"/>
      <c r="E189" s="153"/>
      <c r="F189" s="153"/>
      <c r="G189" s="153"/>
      <c r="H189" s="153"/>
      <c r="I189" s="153"/>
      <c r="J189" s="153"/>
      <c r="K189" s="153"/>
      <c r="L189" s="153"/>
      <c r="M189" s="153"/>
      <c r="N189" s="153"/>
      <c r="O189" s="153"/>
      <c r="P189" s="153"/>
      <c r="Q189" s="153"/>
      <c r="R189" s="153"/>
      <c r="S189" s="153"/>
      <c r="T189" s="153"/>
    </row>
    <row r="190" spans="3:20" ht="21.75" customHeight="1" x14ac:dyDescent="0.5">
      <c r="C190" s="153"/>
      <c r="D190" s="153"/>
      <c r="E190" s="153"/>
      <c r="F190" s="153"/>
      <c r="G190" s="153"/>
      <c r="H190" s="153"/>
      <c r="I190" s="153"/>
      <c r="J190" s="153"/>
      <c r="K190" s="153"/>
      <c r="L190" s="153"/>
      <c r="M190" s="153"/>
      <c r="N190" s="153"/>
      <c r="O190" s="153"/>
      <c r="P190" s="153"/>
      <c r="Q190" s="153"/>
      <c r="R190" s="153"/>
      <c r="S190" s="153"/>
      <c r="T190" s="153"/>
    </row>
    <row r="191" spans="3:20" ht="21.75" customHeight="1" x14ac:dyDescent="0.5">
      <c r="C191" s="153"/>
      <c r="D191" s="153"/>
      <c r="E191" s="153"/>
      <c r="F191" s="153"/>
      <c r="G191" s="153"/>
      <c r="H191" s="153"/>
      <c r="I191" s="153"/>
      <c r="J191" s="153"/>
      <c r="K191" s="153"/>
      <c r="L191" s="153"/>
      <c r="M191" s="153"/>
      <c r="N191" s="153"/>
      <c r="O191" s="153"/>
      <c r="P191" s="153"/>
      <c r="Q191" s="153"/>
      <c r="R191" s="153"/>
      <c r="S191" s="153"/>
      <c r="T191" s="153"/>
    </row>
    <row r="192" spans="3:20" ht="21.75" customHeight="1" x14ac:dyDescent="0.5">
      <c r="C192" s="153"/>
      <c r="D192" s="153"/>
      <c r="E192" s="153"/>
      <c r="F192" s="153"/>
      <c r="G192" s="153"/>
      <c r="H192" s="153"/>
      <c r="I192" s="153"/>
      <c r="J192" s="153"/>
      <c r="K192" s="153"/>
      <c r="L192" s="153"/>
      <c r="M192" s="153"/>
      <c r="N192" s="153"/>
      <c r="O192" s="153"/>
      <c r="P192" s="153"/>
      <c r="Q192" s="153"/>
      <c r="R192" s="153"/>
      <c r="S192" s="153"/>
      <c r="T192" s="153"/>
    </row>
    <row r="193" spans="3:20" ht="21.75" customHeight="1" x14ac:dyDescent="0.5">
      <c r="C193" s="153"/>
      <c r="D193" s="153"/>
      <c r="E193" s="153"/>
      <c r="F193" s="153"/>
      <c r="G193" s="153"/>
      <c r="H193" s="153"/>
      <c r="I193" s="153"/>
      <c r="J193" s="153"/>
      <c r="K193" s="153"/>
      <c r="L193" s="153"/>
      <c r="M193" s="153"/>
      <c r="N193" s="153"/>
      <c r="O193" s="153"/>
      <c r="P193" s="153"/>
      <c r="Q193" s="153"/>
      <c r="R193" s="153"/>
      <c r="S193" s="153"/>
      <c r="T193" s="153"/>
    </row>
    <row r="194" spans="3:20" ht="21.75" customHeight="1" x14ac:dyDescent="0.5">
      <c r="C194" s="153"/>
      <c r="D194" s="153"/>
      <c r="E194" s="153"/>
      <c r="F194" s="153"/>
      <c r="G194" s="153"/>
      <c r="H194" s="153"/>
      <c r="I194" s="153"/>
      <c r="J194" s="153"/>
      <c r="K194" s="153"/>
      <c r="L194" s="153"/>
      <c r="M194" s="153"/>
      <c r="N194" s="153"/>
      <c r="O194" s="153"/>
      <c r="P194" s="153"/>
      <c r="Q194" s="153"/>
      <c r="R194" s="153"/>
      <c r="S194" s="153"/>
      <c r="T194" s="153"/>
    </row>
    <row r="195" spans="3:20" ht="21.75" customHeight="1" x14ac:dyDescent="0.5">
      <c r="C195" s="153"/>
      <c r="D195" s="153"/>
      <c r="E195" s="153"/>
      <c r="F195" s="153"/>
      <c r="G195" s="153"/>
      <c r="H195" s="153"/>
      <c r="I195" s="153"/>
      <c r="J195" s="153"/>
      <c r="K195" s="153"/>
      <c r="L195" s="153"/>
      <c r="M195" s="153"/>
      <c r="N195" s="153"/>
      <c r="O195" s="153"/>
      <c r="P195" s="153"/>
      <c r="Q195" s="153"/>
      <c r="R195" s="153"/>
      <c r="S195" s="153"/>
      <c r="T195" s="153"/>
    </row>
    <row r="196" spans="3:20" ht="21.75" customHeight="1" x14ac:dyDescent="0.5">
      <c r="C196" s="153"/>
      <c r="D196" s="153"/>
      <c r="E196" s="153"/>
      <c r="F196" s="153"/>
      <c r="G196" s="153"/>
      <c r="H196" s="153"/>
      <c r="I196" s="153"/>
      <c r="J196" s="153"/>
      <c r="K196" s="153"/>
      <c r="L196" s="153"/>
      <c r="M196" s="153"/>
      <c r="N196" s="153"/>
      <c r="O196" s="153"/>
      <c r="P196" s="153"/>
      <c r="Q196" s="153"/>
      <c r="R196" s="153"/>
      <c r="S196" s="153"/>
      <c r="T196" s="153"/>
    </row>
    <row r="197" spans="3:20" ht="21.75" customHeight="1" x14ac:dyDescent="0.5">
      <c r="C197" s="153"/>
      <c r="D197" s="153"/>
      <c r="E197" s="153"/>
      <c r="F197" s="153"/>
      <c r="G197" s="153"/>
      <c r="H197" s="153"/>
      <c r="I197" s="153"/>
      <c r="J197" s="153"/>
      <c r="K197" s="153"/>
      <c r="L197" s="153"/>
      <c r="M197" s="153"/>
      <c r="N197" s="153"/>
      <c r="O197" s="153"/>
      <c r="P197" s="153"/>
      <c r="Q197" s="153"/>
      <c r="R197" s="153"/>
      <c r="S197" s="153"/>
      <c r="T197" s="153"/>
    </row>
    <row r="198" spans="3:20" ht="21.75" customHeight="1" x14ac:dyDescent="0.5">
      <c r="C198" s="153"/>
      <c r="D198" s="153"/>
      <c r="E198" s="153"/>
      <c r="F198" s="153"/>
      <c r="G198" s="153"/>
      <c r="H198" s="153"/>
      <c r="I198" s="153"/>
      <c r="J198" s="153"/>
      <c r="K198" s="153"/>
      <c r="L198" s="153"/>
      <c r="M198" s="153"/>
      <c r="N198" s="153"/>
      <c r="O198" s="153"/>
      <c r="P198" s="153"/>
      <c r="Q198" s="153"/>
      <c r="R198" s="153"/>
      <c r="S198" s="153"/>
      <c r="T198" s="153"/>
    </row>
    <row r="199" spans="3:20" ht="21.75" customHeight="1" x14ac:dyDescent="0.5">
      <c r="C199" s="153"/>
      <c r="D199" s="153"/>
      <c r="E199" s="153"/>
      <c r="F199" s="153"/>
      <c r="G199" s="153"/>
      <c r="H199" s="153"/>
      <c r="I199" s="153"/>
      <c r="J199" s="153"/>
      <c r="K199" s="153"/>
      <c r="L199" s="153"/>
      <c r="M199" s="153"/>
      <c r="N199" s="153"/>
      <c r="O199" s="153"/>
      <c r="P199" s="153"/>
      <c r="Q199" s="153"/>
      <c r="R199" s="153"/>
      <c r="S199" s="153"/>
      <c r="T199" s="153"/>
    </row>
    <row r="200" spans="3:20" ht="21.75" customHeight="1" x14ac:dyDescent="0.5">
      <c r="C200" s="153"/>
      <c r="D200" s="153"/>
      <c r="E200" s="153"/>
      <c r="F200" s="153"/>
      <c r="G200" s="153"/>
      <c r="H200" s="153"/>
      <c r="I200" s="153"/>
      <c r="J200" s="153"/>
      <c r="K200" s="153"/>
      <c r="L200" s="153"/>
      <c r="M200" s="153"/>
      <c r="N200" s="153"/>
      <c r="O200" s="153"/>
      <c r="P200" s="153"/>
      <c r="Q200" s="153"/>
      <c r="R200" s="153"/>
      <c r="S200" s="153"/>
      <c r="T200" s="153"/>
    </row>
    <row r="201" spans="3:20" ht="21.75" customHeight="1" x14ac:dyDescent="0.5">
      <c r="C201" s="153"/>
      <c r="D201" s="153"/>
      <c r="E201" s="153"/>
      <c r="F201" s="153"/>
      <c r="G201" s="153"/>
      <c r="H201" s="153"/>
      <c r="I201" s="153"/>
      <c r="J201" s="153"/>
      <c r="K201" s="153"/>
      <c r="L201" s="153"/>
      <c r="M201" s="153"/>
      <c r="N201" s="153"/>
      <c r="O201" s="153"/>
      <c r="P201" s="153"/>
      <c r="Q201" s="153"/>
      <c r="R201" s="153"/>
      <c r="S201" s="153"/>
      <c r="T201" s="153"/>
    </row>
  </sheetData>
  <mergeCells count="12">
    <mergeCell ref="U9:U11"/>
    <mergeCell ref="B9:B11"/>
    <mergeCell ref="B4:K4"/>
    <mergeCell ref="L4:U4"/>
    <mergeCell ref="C9:C11"/>
    <mergeCell ref="D9:D11"/>
    <mergeCell ref="E9:E11"/>
    <mergeCell ref="F9:F11"/>
    <mergeCell ref="G9:G11"/>
    <mergeCell ref="H9:H11"/>
    <mergeCell ref="I9:K9"/>
    <mergeCell ref="L9:T9"/>
  </mergeCells>
  <printOptions horizontalCentered="1"/>
  <pageMargins left="0.196850393700787" right="0.196850393700787" top="0.39370078740157499" bottom="0.39370078740157499" header="0.511811023622047" footer="0.511811023622047"/>
  <pageSetup paperSize="9" scale="44" fitToHeight="2" orientation="portrait" r:id="rId1"/>
  <headerFooter alignWithMargins="0">
    <oddFooter>&amp;C&amp;"Times New Roman,Regular"&amp;20- &amp;P+11 -</oddFooter>
  </headerFooter>
  <colBreaks count="1" manualBreakCount="1">
    <brk id="11" max="7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4"/>
  <dimension ref="A1:AH140"/>
  <sheetViews>
    <sheetView rightToLeft="1" view="pageBreakPreview" zoomScale="50" zoomScaleSheetLayoutView="50" workbookViewId="0"/>
  </sheetViews>
  <sheetFormatPr defaultRowHeight="15" x14ac:dyDescent="0.35"/>
  <cols>
    <col min="1" max="1" width="4" style="48" customWidth="1"/>
    <col min="2" max="2" width="64.85546875" style="48" customWidth="1"/>
    <col min="3" max="3" width="16.42578125" style="48" customWidth="1"/>
    <col min="4" max="11" width="16.7109375" style="48" customWidth="1"/>
    <col min="12" max="20" width="16.42578125" style="48" customWidth="1"/>
    <col min="21" max="21" width="64" style="48" customWidth="1"/>
    <col min="22" max="22" width="9.140625" style="48"/>
    <col min="23" max="23" width="14.28515625" style="48" bestFit="1" customWidth="1"/>
    <col min="24" max="31" width="9.140625" style="48"/>
    <col min="32" max="32" width="11.42578125" style="48" bestFit="1" customWidth="1"/>
    <col min="33" max="33" width="14.28515625" style="48" bestFit="1" customWidth="1"/>
    <col min="34" max="34" width="13.28515625" style="48" customWidth="1"/>
    <col min="35" max="16384" width="9.140625" style="48"/>
  </cols>
  <sheetData>
    <row r="1" spans="1:34" s="5" customFormat="1" ht="13.5" customHeight="1" x14ac:dyDescent="0.65">
      <c r="B1" s="2"/>
      <c r="C1" s="2"/>
      <c r="D1" s="2"/>
      <c r="E1" s="2"/>
      <c r="F1" s="2"/>
      <c r="G1" s="2"/>
      <c r="H1" s="2"/>
      <c r="I1" s="2"/>
      <c r="J1" s="2"/>
      <c r="K1" s="2"/>
      <c r="L1" s="2"/>
      <c r="M1" s="2"/>
      <c r="N1" s="2"/>
      <c r="O1" s="2"/>
      <c r="P1" s="2"/>
      <c r="Q1" s="2"/>
      <c r="R1" s="2"/>
      <c r="S1" s="2"/>
      <c r="T1" s="2"/>
    </row>
    <row r="2" spans="1:34" s="5" customFormat="1" ht="13.5" customHeight="1" x14ac:dyDescent="0.65">
      <c r="B2" s="2"/>
      <c r="C2" s="2"/>
      <c r="D2" s="2"/>
      <c r="E2" s="2"/>
      <c r="F2" s="2"/>
      <c r="G2" s="2"/>
      <c r="H2" s="2"/>
      <c r="I2" s="2"/>
      <c r="J2" s="2"/>
      <c r="K2" s="2"/>
      <c r="L2" s="2"/>
      <c r="M2" s="2"/>
      <c r="N2" s="2"/>
      <c r="O2" s="2"/>
      <c r="P2" s="2"/>
      <c r="Q2" s="2"/>
      <c r="R2" s="2"/>
      <c r="S2" s="2"/>
      <c r="T2" s="2"/>
    </row>
    <row r="3" spans="1:34" s="5" customFormat="1" ht="13.5" customHeight="1" x14ac:dyDescent="0.65">
      <c r="B3" s="2"/>
      <c r="C3" s="2"/>
      <c r="D3" s="2"/>
      <c r="E3" s="2"/>
      <c r="F3" s="2"/>
      <c r="G3" s="2"/>
      <c r="H3" s="2"/>
      <c r="I3" s="2"/>
      <c r="J3" s="2"/>
      <c r="K3" s="2"/>
      <c r="L3" s="2"/>
      <c r="M3" s="2"/>
      <c r="N3" s="2"/>
      <c r="O3" s="2"/>
      <c r="P3" s="2"/>
      <c r="Q3" s="2"/>
      <c r="R3" s="2"/>
      <c r="S3" s="2"/>
      <c r="T3" s="2"/>
    </row>
    <row r="4" spans="1:34" s="469" customFormat="1" ht="36.75" x14ac:dyDescent="0.85">
      <c r="B4" s="1771" t="s">
        <v>1850</v>
      </c>
      <c r="C4" s="1771"/>
      <c r="D4" s="1771"/>
      <c r="E4" s="1771"/>
      <c r="F4" s="1771"/>
      <c r="G4" s="1771"/>
      <c r="H4" s="1771"/>
      <c r="I4" s="1771"/>
      <c r="J4" s="1771"/>
      <c r="K4" s="1771"/>
      <c r="L4" s="1763" t="s">
        <v>1919</v>
      </c>
      <c r="M4" s="1763"/>
      <c r="N4" s="1763"/>
      <c r="O4" s="1763"/>
      <c r="P4" s="1763"/>
      <c r="Q4" s="1763"/>
      <c r="R4" s="1763"/>
      <c r="S4" s="1763"/>
      <c r="T4" s="1763"/>
      <c r="U4" s="1763"/>
      <c r="V4" s="468"/>
      <c r="W4" s="468"/>
      <c r="X4" s="468"/>
      <c r="Y4" s="468"/>
      <c r="Z4" s="468"/>
      <c r="AA4" s="468"/>
      <c r="AB4" s="468"/>
      <c r="AC4" s="468"/>
      <c r="AD4" s="468"/>
      <c r="AE4" s="468"/>
      <c r="AF4" s="468"/>
      <c r="AG4" s="468"/>
    </row>
    <row r="5" spans="1:34" s="76" customFormat="1" ht="13.5" customHeight="1" x14ac:dyDescent="0.65">
      <c r="B5" s="75"/>
      <c r="C5" s="75"/>
      <c r="D5" s="75"/>
      <c r="E5" s="75"/>
      <c r="F5" s="75"/>
      <c r="G5" s="75"/>
      <c r="H5" s="75"/>
      <c r="I5" s="75"/>
      <c r="J5" s="75"/>
      <c r="K5" s="75"/>
      <c r="L5" s="75"/>
      <c r="M5" s="75"/>
      <c r="N5" s="75"/>
      <c r="O5" s="75"/>
      <c r="P5" s="75"/>
      <c r="Q5" s="75"/>
      <c r="R5" s="75"/>
      <c r="S5" s="75"/>
      <c r="T5" s="75"/>
      <c r="U5" s="75"/>
    </row>
    <row r="6" spans="1:34" s="76" customFormat="1" ht="13.5" customHeight="1" x14ac:dyDescent="0.65">
      <c r="B6" s="75"/>
      <c r="C6" s="75"/>
      <c r="D6" s="75"/>
      <c r="E6" s="75"/>
      <c r="F6" s="75"/>
      <c r="G6" s="75"/>
      <c r="H6" s="75"/>
      <c r="I6" s="75"/>
      <c r="J6" s="75"/>
      <c r="K6" s="75"/>
      <c r="L6" s="75"/>
      <c r="M6" s="75"/>
      <c r="N6" s="75"/>
      <c r="O6" s="75"/>
      <c r="P6" s="75"/>
      <c r="Q6" s="75"/>
      <c r="R6" s="75"/>
      <c r="S6" s="75"/>
      <c r="T6" s="75"/>
      <c r="U6" s="75"/>
    </row>
    <row r="7" spans="1:34" s="417" customFormat="1" ht="22.5" x14ac:dyDescent="0.5">
      <c r="B7" s="1713" t="s">
        <v>1752</v>
      </c>
      <c r="U7" s="229" t="s">
        <v>1756</v>
      </c>
    </row>
    <row r="8" spans="1:34" s="76" customFormat="1" ht="10.5" customHeight="1" thickBot="1" x14ac:dyDescent="0.7">
      <c r="B8" s="75"/>
      <c r="C8" s="75"/>
      <c r="D8" s="75"/>
      <c r="E8" s="75"/>
      <c r="F8" s="75"/>
      <c r="G8" s="75"/>
      <c r="H8" s="75"/>
      <c r="I8" s="75"/>
      <c r="J8" s="75"/>
      <c r="K8" s="75"/>
      <c r="L8" s="75"/>
      <c r="M8" s="75"/>
      <c r="N8" s="75"/>
      <c r="O8" s="75"/>
      <c r="P8" s="75"/>
      <c r="Q8" s="75"/>
      <c r="R8" s="75"/>
      <c r="S8" s="75"/>
      <c r="T8" s="75"/>
      <c r="U8" s="75"/>
    </row>
    <row r="9" spans="1:34" s="1521" customFormat="1" ht="25.5" customHeight="1" thickTop="1" x14ac:dyDescent="0.7">
      <c r="A9" s="258"/>
      <c r="B9" s="1768" t="s">
        <v>887</v>
      </c>
      <c r="C9" s="1758">
        <v>2010</v>
      </c>
      <c r="D9" s="1758">
        <v>2011</v>
      </c>
      <c r="E9" s="1758">
        <v>2012</v>
      </c>
      <c r="F9" s="1758">
        <v>2013</v>
      </c>
      <c r="G9" s="1758">
        <v>2014</v>
      </c>
      <c r="H9" s="1758">
        <v>2015</v>
      </c>
      <c r="I9" s="1785">
        <v>2015</v>
      </c>
      <c r="J9" s="1786"/>
      <c r="K9" s="1786"/>
      <c r="L9" s="1783">
        <v>2015</v>
      </c>
      <c r="M9" s="1783"/>
      <c r="N9" s="1783"/>
      <c r="O9" s="1783"/>
      <c r="P9" s="1783"/>
      <c r="Q9" s="1783"/>
      <c r="R9" s="1783"/>
      <c r="S9" s="1783"/>
      <c r="T9" s="1784"/>
      <c r="U9" s="1765" t="s">
        <v>886</v>
      </c>
    </row>
    <row r="10" spans="1:34" s="258" customFormat="1" ht="21.75" customHeight="1" x14ac:dyDescent="0.7">
      <c r="B10" s="1769"/>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66"/>
    </row>
    <row r="11" spans="1:34" s="338" customFormat="1" ht="21.75" customHeight="1" x14ac:dyDescent="0.7">
      <c r="A11" s="258"/>
      <c r="B11" s="1770"/>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67"/>
    </row>
    <row r="12" spans="1:34" s="365" customFormat="1" ht="26.1" customHeight="1" x14ac:dyDescent="0.2">
      <c r="B12" s="455" t="s">
        <v>969</v>
      </c>
      <c r="C12" s="672"/>
      <c r="D12" s="672"/>
      <c r="E12" s="672"/>
      <c r="F12" s="672"/>
      <c r="G12" s="672"/>
      <c r="H12" s="672"/>
      <c r="I12" s="1064"/>
      <c r="J12" s="1065"/>
      <c r="K12" s="1065"/>
      <c r="L12" s="1065"/>
      <c r="M12" s="1065"/>
      <c r="N12" s="1065"/>
      <c r="O12" s="1065"/>
      <c r="P12" s="1065"/>
      <c r="Q12" s="1065"/>
      <c r="R12" s="1065"/>
      <c r="S12" s="1065"/>
      <c r="T12" s="1066"/>
      <c r="U12" s="1110" t="s">
        <v>1006</v>
      </c>
    </row>
    <row r="13" spans="1:34" s="365" customFormat="1" ht="12" customHeight="1" x14ac:dyDescent="0.2">
      <c r="B13" s="618"/>
      <c r="C13" s="672"/>
      <c r="D13" s="672"/>
      <c r="E13" s="672"/>
      <c r="F13" s="672"/>
      <c r="G13" s="672"/>
      <c r="H13" s="672"/>
      <c r="I13" s="1064"/>
      <c r="J13" s="1065"/>
      <c r="K13" s="1065"/>
      <c r="L13" s="1065"/>
      <c r="M13" s="1065"/>
      <c r="N13" s="1065"/>
      <c r="O13" s="1065"/>
      <c r="P13" s="1065"/>
      <c r="Q13" s="1065"/>
      <c r="R13" s="1065"/>
      <c r="S13" s="1065"/>
      <c r="T13" s="1066"/>
      <c r="U13" s="1061"/>
    </row>
    <row r="14" spans="1:34" s="365" customFormat="1" ht="26.1" customHeight="1" x14ac:dyDescent="0.2">
      <c r="B14" s="454" t="s">
        <v>530</v>
      </c>
      <c r="C14" s="878">
        <v>1974.84808355</v>
      </c>
      <c r="D14" s="878">
        <v>2055.7899286381003</v>
      </c>
      <c r="E14" s="878">
        <v>4869.2906863492008</v>
      </c>
      <c r="F14" s="878">
        <v>8779.6412356737001</v>
      </c>
      <c r="G14" s="878">
        <v>4745.0461919571999</v>
      </c>
      <c r="H14" s="878">
        <v>17781.762465658805</v>
      </c>
      <c r="I14" s="790">
        <v>3798.2281783147027</v>
      </c>
      <c r="J14" s="788">
        <v>4251.2470027192003</v>
      </c>
      <c r="K14" s="788">
        <v>3764.3430616163996</v>
      </c>
      <c r="L14" s="788">
        <v>3259.1189639673998</v>
      </c>
      <c r="M14" s="788">
        <v>3551.6649590744496</v>
      </c>
      <c r="N14" s="788">
        <v>13006.519892489199</v>
      </c>
      <c r="O14" s="788">
        <v>14825.350002453999</v>
      </c>
      <c r="P14" s="788">
        <v>14494.362065670201</v>
      </c>
      <c r="Q14" s="788">
        <v>14116.263390032</v>
      </c>
      <c r="R14" s="788">
        <v>16181.320892293599</v>
      </c>
      <c r="S14" s="788">
        <v>17704.235335558398</v>
      </c>
      <c r="T14" s="789">
        <v>17781.762465658805</v>
      </c>
      <c r="U14" s="617" t="s">
        <v>1203</v>
      </c>
      <c r="V14" s="847"/>
      <c r="W14" s="847"/>
      <c r="X14" s="847"/>
      <c r="Y14" s="847"/>
      <c r="Z14" s="847"/>
      <c r="AA14" s="847"/>
      <c r="AB14" s="847"/>
      <c r="AC14" s="847"/>
      <c r="AD14" s="847"/>
      <c r="AE14" s="847"/>
      <c r="AF14" s="847"/>
      <c r="AG14" s="847"/>
      <c r="AH14" s="847"/>
    </row>
    <row r="15" spans="1:34" s="365" customFormat="1" ht="26.1" customHeight="1" x14ac:dyDescent="0.2">
      <c r="B15" s="618" t="s">
        <v>958</v>
      </c>
      <c r="C15" s="882">
        <v>0</v>
      </c>
      <c r="D15" s="882">
        <v>4.1153999999999996E-2</v>
      </c>
      <c r="E15" s="882">
        <v>108.14623316999999</v>
      </c>
      <c r="F15" s="882">
        <v>99.34074394999999</v>
      </c>
      <c r="G15" s="882">
        <v>35.052663440000003</v>
      </c>
      <c r="H15" s="882">
        <v>37.471910350000002</v>
      </c>
      <c r="I15" s="787">
        <v>39.635241300000004</v>
      </c>
      <c r="J15" s="785">
        <v>39.719672750000001</v>
      </c>
      <c r="K15" s="785">
        <v>43.04722692</v>
      </c>
      <c r="L15" s="785">
        <v>43.57055587</v>
      </c>
      <c r="M15" s="785">
        <v>43.902052560000001</v>
      </c>
      <c r="N15" s="785">
        <v>45.367025519999999</v>
      </c>
      <c r="O15" s="785">
        <v>35.73235407</v>
      </c>
      <c r="P15" s="785">
        <v>36.672182329999998</v>
      </c>
      <c r="Q15" s="785">
        <v>37.00691758</v>
      </c>
      <c r="R15" s="785">
        <v>37.468900270000006</v>
      </c>
      <c r="S15" s="785">
        <v>37.470308209999999</v>
      </c>
      <c r="T15" s="786">
        <v>37.471910350000002</v>
      </c>
      <c r="U15" s="619" t="s">
        <v>1164</v>
      </c>
      <c r="V15" s="847"/>
      <c r="W15" s="847"/>
      <c r="X15" s="847"/>
      <c r="Y15" s="847"/>
      <c r="Z15" s="847"/>
      <c r="AA15" s="847"/>
      <c r="AB15" s="847"/>
      <c r="AC15" s="847"/>
      <c r="AD15" s="847"/>
      <c r="AE15" s="847"/>
      <c r="AF15" s="847"/>
      <c r="AG15" s="847"/>
      <c r="AH15" s="847"/>
    </row>
    <row r="16" spans="1:34" s="365" customFormat="1" ht="26.1" customHeight="1" x14ac:dyDescent="0.2">
      <c r="B16" s="618" t="s">
        <v>959</v>
      </c>
      <c r="C16" s="882">
        <v>892.98228255000004</v>
      </c>
      <c r="D16" s="882">
        <v>648.98349563810007</v>
      </c>
      <c r="E16" s="882">
        <v>4443.7682287692005</v>
      </c>
      <c r="F16" s="882">
        <v>8595.6640037236994</v>
      </c>
      <c r="G16" s="882">
        <v>4704.5614725171999</v>
      </c>
      <c r="H16" s="882">
        <v>17729.336555308804</v>
      </c>
      <c r="I16" s="787">
        <v>3752.992365014703</v>
      </c>
      <c r="J16" s="785">
        <v>4206.0787829691999</v>
      </c>
      <c r="K16" s="785">
        <v>3718.1618346963996</v>
      </c>
      <c r="L16" s="785">
        <v>3213.2114080973997</v>
      </c>
      <c r="M16" s="785">
        <v>3505.5679065144495</v>
      </c>
      <c r="N16" s="785">
        <v>12940.0627449692</v>
      </c>
      <c r="O16" s="785">
        <v>14779.192526383998</v>
      </c>
      <c r="P16" s="785">
        <v>14456.2187613402</v>
      </c>
      <c r="Q16" s="785">
        <v>14077.787350451999</v>
      </c>
      <c r="R16" s="785">
        <v>16143.797992023599</v>
      </c>
      <c r="S16" s="785">
        <v>17646.2421933484</v>
      </c>
      <c r="T16" s="786">
        <v>17729.336555308804</v>
      </c>
      <c r="U16" s="619" t="s">
        <v>1277</v>
      </c>
      <c r="V16" s="847"/>
      <c r="W16" s="847"/>
      <c r="X16" s="847"/>
      <c r="Y16" s="847"/>
      <c r="Z16" s="847"/>
      <c r="AA16" s="847"/>
      <c r="AB16" s="847"/>
      <c r="AC16" s="847"/>
      <c r="AD16" s="847"/>
      <c r="AE16" s="847"/>
      <c r="AF16" s="847"/>
      <c r="AG16" s="847"/>
      <c r="AH16" s="847"/>
    </row>
    <row r="17" spans="2:34" s="365" customFormat="1" ht="26.1" customHeight="1" x14ac:dyDescent="0.2">
      <c r="B17" s="618" t="s">
        <v>960</v>
      </c>
      <c r="C17" s="882">
        <v>1081.8658009999999</v>
      </c>
      <c r="D17" s="882">
        <v>1406.7652790000002</v>
      </c>
      <c r="E17" s="882">
        <v>317.37622440999996</v>
      </c>
      <c r="F17" s="882">
        <v>84.636488</v>
      </c>
      <c r="G17" s="882">
        <v>5.4320559999999993</v>
      </c>
      <c r="H17" s="882">
        <v>14.954000000000001</v>
      </c>
      <c r="I17" s="787">
        <v>5.6005720000000005</v>
      </c>
      <c r="J17" s="785">
        <v>5.4485469999999996</v>
      </c>
      <c r="K17" s="785">
        <v>3.1339999999999999</v>
      </c>
      <c r="L17" s="785">
        <v>2.3370000000000002</v>
      </c>
      <c r="M17" s="785">
        <v>2.1949999999999998</v>
      </c>
      <c r="N17" s="785">
        <v>21.090122000000001</v>
      </c>
      <c r="O17" s="785">
        <v>10.425122</v>
      </c>
      <c r="P17" s="785">
        <v>1.471122</v>
      </c>
      <c r="Q17" s="785">
        <v>1.469122</v>
      </c>
      <c r="R17" s="785">
        <v>5.3999999999999999E-2</v>
      </c>
      <c r="S17" s="785">
        <v>20.522834</v>
      </c>
      <c r="T17" s="786">
        <v>14.954000000000001</v>
      </c>
      <c r="U17" s="619" t="s">
        <v>1281</v>
      </c>
      <c r="V17" s="847"/>
      <c r="W17" s="847"/>
      <c r="X17" s="847"/>
      <c r="Y17" s="847"/>
      <c r="Z17" s="847"/>
      <c r="AA17" s="847"/>
      <c r="AB17" s="847"/>
      <c r="AC17" s="847"/>
      <c r="AD17" s="847"/>
      <c r="AE17" s="847"/>
      <c r="AF17" s="847"/>
      <c r="AG17" s="847"/>
      <c r="AH17" s="847"/>
    </row>
    <row r="18" spans="2:34" s="365" customFormat="1" ht="26.1" customHeight="1" x14ac:dyDescent="0.2">
      <c r="B18" s="454" t="s">
        <v>180</v>
      </c>
      <c r="C18" s="878">
        <v>521100.38779820997</v>
      </c>
      <c r="D18" s="878">
        <v>382310.93904728792</v>
      </c>
      <c r="E18" s="878">
        <v>377669.54496174084</v>
      </c>
      <c r="F18" s="878">
        <v>476938.94201071421</v>
      </c>
      <c r="G18" s="878">
        <v>548364.86563621019</v>
      </c>
      <c r="H18" s="878">
        <v>642809.48455738451</v>
      </c>
      <c r="I18" s="790">
        <v>533347.46776175348</v>
      </c>
      <c r="J18" s="788">
        <v>550750.89908393763</v>
      </c>
      <c r="K18" s="788">
        <v>557135.83609220968</v>
      </c>
      <c r="L18" s="788">
        <v>587789.68225912517</v>
      </c>
      <c r="M18" s="788">
        <v>587230.74255448428</v>
      </c>
      <c r="N18" s="788">
        <v>582969.17211992724</v>
      </c>
      <c r="O18" s="788">
        <v>590213.38323436235</v>
      </c>
      <c r="P18" s="788">
        <v>610588.19343668502</v>
      </c>
      <c r="Q18" s="788">
        <v>627868.86048415711</v>
      </c>
      <c r="R18" s="788">
        <v>642353.2814190872</v>
      </c>
      <c r="S18" s="788">
        <v>650248.78759016737</v>
      </c>
      <c r="T18" s="789">
        <v>642809.48455738451</v>
      </c>
      <c r="U18" s="617" t="s">
        <v>1204</v>
      </c>
      <c r="V18" s="847"/>
      <c r="W18" s="847"/>
      <c r="X18" s="847"/>
      <c r="Y18" s="847"/>
      <c r="Z18" s="847"/>
      <c r="AA18" s="847"/>
      <c r="AB18" s="847"/>
      <c r="AC18" s="847"/>
      <c r="AD18" s="847"/>
      <c r="AE18" s="847"/>
      <c r="AF18" s="847"/>
      <c r="AG18" s="847"/>
      <c r="AH18" s="847"/>
    </row>
    <row r="19" spans="2:34" s="365" customFormat="1" ht="26.1" customHeight="1" x14ac:dyDescent="0.2">
      <c r="B19" s="618" t="s">
        <v>957</v>
      </c>
      <c r="C19" s="882">
        <v>507863.29106511496</v>
      </c>
      <c r="D19" s="882">
        <v>372675.24622939492</v>
      </c>
      <c r="E19" s="882">
        <v>368700.17828504083</v>
      </c>
      <c r="F19" s="882">
        <v>461510.31287460384</v>
      </c>
      <c r="G19" s="882">
        <v>532157.53516188567</v>
      </c>
      <c r="H19" s="882">
        <v>621407.87118308304</v>
      </c>
      <c r="I19" s="787">
        <v>516074.40751989518</v>
      </c>
      <c r="J19" s="785">
        <v>532412.86386526527</v>
      </c>
      <c r="K19" s="785">
        <v>538838.72252153407</v>
      </c>
      <c r="L19" s="785">
        <v>567180.4519589761</v>
      </c>
      <c r="M19" s="785">
        <v>565989.09238525259</v>
      </c>
      <c r="N19" s="785">
        <v>560730.14317815786</v>
      </c>
      <c r="O19" s="785">
        <v>568139.59123336885</v>
      </c>
      <c r="P19" s="785">
        <v>586367.23352960579</v>
      </c>
      <c r="Q19" s="785">
        <v>603549.32838859828</v>
      </c>
      <c r="R19" s="785">
        <v>619229.33605582267</v>
      </c>
      <c r="S19" s="785">
        <v>629447.97429800208</v>
      </c>
      <c r="T19" s="786">
        <v>621407.87118308304</v>
      </c>
      <c r="U19" s="619" t="s">
        <v>1284</v>
      </c>
      <c r="V19" s="847"/>
      <c r="W19" s="847"/>
      <c r="X19" s="847"/>
      <c r="Y19" s="847"/>
      <c r="Z19" s="847"/>
      <c r="AA19" s="847"/>
      <c r="AB19" s="847"/>
      <c r="AC19" s="847"/>
      <c r="AD19" s="847"/>
      <c r="AE19" s="847"/>
      <c r="AF19" s="847"/>
      <c r="AG19" s="847"/>
      <c r="AH19" s="847"/>
    </row>
    <row r="20" spans="2:34" s="365" customFormat="1" ht="26.1" customHeight="1" x14ac:dyDescent="0.2">
      <c r="B20" s="618" t="s">
        <v>962</v>
      </c>
      <c r="C20" s="882">
        <v>124543.49820235811</v>
      </c>
      <c r="D20" s="882">
        <v>112726.31616447365</v>
      </c>
      <c r="E20" s="882">
        <v>124339.47155127779</v>
      </c>
      <c r="F20" s="882">
        <v>155362.09708727073</v>
      </c>
      <c r="G20" s="882">
        <v>162076.75315842859</v>
      </c>
      <c r="H20" s="882">
        <v>204623.7889850341</v>
      </c>
      <c r="I20" s="787">
        <v>141475.87464166374</v>
      </c>
      <c r="J20" s="785">
        <v>144534.4979728394</v>
      </c>
      <c r="K20" s="785">
        <v>160098.36078178437</v>
      </c>
      <c r="L20" s="785">
        <v>179020.43291320739</v>
      </c>
      <c r="M20" s="785">
        <v>168946.61029927997</v>
      </c>
      <c r="N20" s="785">
        <v>170933.92759613012</v>
      </c>
      <c r="O20" s="785">
        <v>175937.82628506405</v>
      </c>
      <c r="P20" s="785">
        <v>189722.25499417409</v>
      </c>
      <c r="Q20" s="785">
        <v>197555.3447965392</v>
      </c>
      <c r="R20" s="785">
        <v>197000.90340410618</v>
      </c>
      <c r="S20" s="785">
        <v>201296.99488977512</v>
      </c>
      <c r="T20" s="786">
        <v>204623.7889850341</v>
      </c>
      <c r="U20" s="619" t="s">
        <v>1205</v>
      </c>
      <c r="V20" s="847"/>
      <c r="W20" s="847"/>
      <c r="X20" s="847"/>
      <c r="Y20" s="847"/>
      <c r="Z20" s="847"/>
      <c r="AA20" s="847"/>
      <c r="AB20" s="847"/>
      <c r="AC20" s="847"/>
      <c r="AD20" s="847"/>
      <c r="AE20" s="847"/>
      <c r="AF20" s="847"/>
      <c r="AG20" s="847"/>
      <c r="AH20" s="847"/>
    </row>
    <row r="21" spans="2:34" s="365" customFormat="1" ht="26.1" customHeight="1" x14ac:dyDescent="0.2">
      <c r="B21" s="618" t="s">
        <v>963</v>
      </c>
      <c r="C21" s="882">
        <v>363578.84202056687</v>
      </c>
      <c r="D21" s="882">
        <v>239257.32426090911</v>
      </c>
      <c r="E21" s="882">
        <v>221191.49392190782</v>
      </c>
      <c r="F21" s="882">
        <v>280866.45686938654</v>
      </c>
      <c r="G21" s="882">
        <v>340201.86944805697</v>
      </c>
      <c r="H21" s="882">
        <v>387438.71905723313</v>
      </c>
      <c r="I21" s="787">
        <v>345525.77270732936</v>
      </c>
      <c r="J21" s="785">
        <v>361005.19858970097</v>
      </c>
      <c r="K21" s="785">
        <v>349753.80465972715</v>
      </c>
      <c r="L21" s="785">
        <v>360268.69948331633</v>
      </c>
      <c r="M21" s="785">
        <v>368755.70098239084</v>
      </c>
      <c r="N21" s="785">
        <v>361966.32702473243</v>
      </c>
      <c r="O21" s="785">
        <v>364018.96855657111</v>
      </c>
      <c r="P21" s="785">
        <v>368854.1556664799</v>
      </c>
      <c r="Q21" s="785">
        <v>376195.50576644269</v>
      </c>
      <c r="R21" s="785">
        <v>392064.08549493179</v>
      </c>
      <c r="S21" s="785">
        <v>397323.51437055704</v>
      </c>
      <c r="T21" s="786">
        <v>387438.71905723313</v>
      </c>
      <c r="U21" s="619" t="s">
        <v>1206</v>
      </c>
      <c r="V21" s="847"/>
      <c r="W21" s="847"/>
      <c r="X21" s="847"/>
      <c r="Y21" s="847"/>
      <c r="Z21" s="847"/>
      <c r="AA21" s="847"/>
      <c r="AB21" s="847"/>
      <c r="AC21" s="847"/>
      <c r="AD21" s="847"/>
      <c r="AE21" s="847"/>
      <c r="AF21" s="847"/>
      <c r="AG21" s="847"/>
      <c r="AH21" s="847"/>
    </row>
    <row r="22" spans="2:34" s="365" customFormat="1" ht="26.1" customHeight="1" x14ac:dyDescent="0.2">
      <c r="B22" s="618" t="s">
        <v>964</v>
      </c>
      <c r="C22" s="882">
        <v>19740.950842190028</v>
      </c>
      <c r="D22" s="882">
        <v>20691.605804012153</v>
      </c>
      <c r="E22" s="882">
        <v>23169.212811855214</v>
      </c>
      <c r="F22" s="882">
        <v>25281.758917946558</v>
      </c>
      <c r="G22" s="882">
        <v>29878.912555400071</v>
      </c>
      <c r="H22" s="882">
        <v>29345.363140815789</v>
      </c>
      <c r="I22" s="787">
        <v>29072.760170902064</v>
      </c>
      <c r="J22" s="785">
        <v>26873.167302724865</v>
      </c>
      <c r="K22" s="785">
        <v>28986.557080022565</v>
      </c>
      <c r="L22" s="785">
        <v>27891.319562452434</v>
      </c>
      <c r="M22" s="785">
        <v>28286.78110358175</v>
      </c>
      <c r="N22" s="785">
        <v>27829.888557295293</v>
      </c>
      <c r="O22" s="785">
        <v>28182.796391733715</v>
      </c>
      <c r="P22" s="785">
        <v>27790.822868951822</v>
      </c>
      <c r="Q22" s="785">
        <v>29798.477825616377</v>
      </c>
      <c r="R22" s="785">
        <v>30164.34715678473</v>
      </c>
      <c r="S22" s="785">
        <v>30827.465037669885</v>
      </c>
      <c r="T22" s="786">
        <v>29345.363140815789</v>
      </c>
      <c r="U22" s="619" t="s">
        <v>1282</v>
      </c>
      <c r="V22" s="847"/>
      <c r="W22" s="847"/>
      <c r="X22" s="847"/>
      <c r="Y22" s="847"/>
      <c r="Z22" s="847"/>
      <c r="AA22" s="847"/>
      <c r="AB22" s="847"/>
      <c r="AC22" s="847"/>
      <c r="AD22" s="847"/>
      <c r="AE22" s="847"/>
      <c r="AF22" s="847"/>
      <c r="AG22" s="847"/>
      <c r="AH22" s="847"/>
    </row>
    <row r="23" spans="2:34" s="365" customFormat="1" ht="26.1" customHeight="1" x14ac:dyDescent="0.2">
      <c r="B23" s="618" t="s">
        <v>961</v>
      </c>
      <c r="C23" s="882">
        <v>13237.096733095001</v>
      </c>
      <c r="D23" s="882">
        <v>9635.6928178929993</v>
      </c>
      <c r="E23" s="882">
        <v>8969.3666766999995</v>
      </c>
      <c r="F23" s="882">
        <v>15428.62913611039</v>
      </c>
      <c r="G23" s="882">
        <v>16207.330474324526</v>
      </c>
      <c r="H23" s="882">
        <v>21401.613374301473</v>
      </c>
      <c r="I23" s="787">
        <v>17273.060241858318</v>
      </c>
      <c r="J23" s="785">
        <v>18338.035218672416</v>
      </c>
      <c r="K23" s="785">
        <v>18297.113570675629</v>
      </c>
      <c r="L23" s="785">
        <v>20609.230300149065</v>
      </c>
      <c r="M23" s="785">
        <v>21241.650169231707</v>
      </c>
      <c r="N23" s="785">
        <v>22239.028941769331</v>
      </c>
      <c r="O23" s="785">
        <v>22073.792000993457</v>
      </c>
      <c r="P23" s="785">
        <v>24220.959907079272</v>
      </c>
      <c r="Q23" s="785">
        <v>24319.53209555885</v>
      </c>
      <c r="R23" s="785">
        <v>23123.945363264553</v>
      </c>
      <c r="S23" s="785">
        <v>20800.813292165301</v>
      </c>
      <c r="T23" s="786">
        <v>21401.613374301473</v>
      </c>
      <c r="U23" s="619" t="s">
        <v>1283</v>
      </c>
      <c r="V23" s="847"/>
      <c r="W23" s="847"/>
      <c r="X23" s="847"/>
      <c r="Y23" s="847"/>
      <c r="Z23" s="847"/>
      <c r="AA23" s="847"/>
      <c r="AB23" s="847"/>
      <c r="AC23" s="847"/>
      <c r="AD23" s="847"/>
      <c r="AE23" s="847"/>
      <c r="AF23" s="847"/>
      <c r="AG23" s="847"/>
      <c r="AH23" s="847"/>
    </row>
    <row r="24" spans="2:34" s="365" customFormat="1" ht="26.1" customHeight="1" x14ac:dyDescent="0.2">
      <c r="B24" s="454" t="s">
        <v>331</v>
      </c>
      <c r="C24" s="878">
        <v>523075.23588175996</v>
      </c>
      <c r="D24" s="878">
        <v>384366.728975926</v>
      </c>
      <c r="E24" s="878">
        <v>382538.83564809005</v>
      </c>
      <c r="F24" s="878">
        <v>485718.58324638789</v>
      </c>
      <c r="G24" s="878">
        <v>553109.91182816739</v>
      </c>
      <c r="H24" s="878">
        <v>660591.24702304334</v>
      </c>
      <c r="I24" s="790">
        <v>537145.69594006822</v>
      </c>
      <c r="J24" s="788">
        <v>555002.14608665684</v>
      </c>
      <c r="K24" s="788">
        <v>560900.17915382609</v>
      </c>
      <c r="L24" s="788">
        <v>591048.8012230926</v>
      </c>
      <c r="M24" s="788">
        <v>590782.40751355875</v>
      </c>
      <c r="N24" s="788">
        <v>595975.69201241643</v>
      </c>
      <c r="O24" s="788">
        <v>605038.73323681636</v>
      </c>
      <c r="P24" s="788">
        <v>625082.55550235522</v>
      </c>
      <c r="Q24" s="788">
        <v>641985.1238741891</v>
      </c>
      <c r="R24" s="788">
        <v>658534.60231138079</v>
      </c>
      <c r="S24" s="788">
        <v>667953.02292572579</v>
      </c>
      <c r="T24" s="789">
        <v>660591.24702304334</v>
      </c>
      <c r="U24" s="617" t="s">
        <v>1165</v>
      </c>
      <c r="V24" s="847"/>
      <c r="W24" s="847"/>
      <c r="X24" s="847"/>
      <c r="Y24" s="847"/>
      <c r="Z24" s="847"/>
      <c r="AA24" s="847"/>
      <c r="AB24" s="847"/>
      <c r="AC24" s="847"/>
      <c r="AD24" s="847"/>
      <c r="AE24" s="847"/>
      <c r="AF24" s="847"/>
      <c r="AG24" s="847"/>
      <c r="AH24" s="847"/>
    </row>
    <row r="25" spans="2:34" s="365" customFormat="1" ht="24.95" customHeight="1" thickBot="1" x14ac:dyDescent="0.25">
      <c r="B25" s="454"/>
      <c r="C25" s="882"/>
      <c r="D25" s="882"/>
      <c r="E25" s="882"/>
      <c r="F25" s="882"/>
      <c r="G25" s="882"/>
      <c r="H25" s="882"/>
      <c r="I25" s="787"/>
      <c r="J25" s="785"/>
      <c r="K25" s="785"/>
      <c r="L25" s="785"/>
      <c r="M25" s="785"/>
      <c r="N25" s="785"/>
      <c r="O25" s="785"/>
      <c r="P25" s="785"/>
      <c r="Q25" s="785"/>
      <c r="R25" s="785"/>
      <c r="S25" s="785"/>
      <c r="T25" s="786"/>
      <c r="U25" s="1061"/>
      <c r="V25" s="847"/>
      <c r="W25" s="847"/>
      <c r="X25" s="847"/>
      <c r="Y25" s="847"/>
      <c r="Z25" s="847"/>
      <c r="AA25" s="847"/>
      <c r="AB25" s="847"/>
      <c r="AC25" s="847"/>
      <c r="AD25" s="847"/>
      <c r="AE25" s="847"/>
      <c r="AF25" s="847"/>
      <c r="AG25" s="847"/>
      <c r="AH25" s="847"/>
    </row>
    <row r="26" spans="2:34" s="365" customFormat="1" ht="12" customHeight="1" thickTop="1" x14ac:dyDescent="0.2">
      <c r="B26" s="634"/>
      <c r="C26" s="1069"/>
      <c r="D26" s="1069"/>
      <c r="E26" s="1069"/>
      <c r="F26" s="1069"/>
      <c r="G26" s="1069"/>
      <c r="H26" s="1069"/>
      <c r="I26" s="1070"/>
      <c r="J26" s="1071"/>
      <c r="K26" s="1071"/>
      <c r="L26" s="1071"/>
      <c r="M26" s="1071"/>
      <c r="N26" s="1071"/>
      <c r="O26" s="1071"/>
      <c r="P26" s="1071"/>
      <c r="Q26" s="1071"/>
      <c r="R26" s="1071"/>
      <c r="S26" s="1071"/>
      <c r="T26" s="1073"/>
      <c r="U26" s="1111"/>
      <c r="V26" s="847"/>
      <c r="W26" s="847"/>
      <c r="X26" s="847"/>
      <c r="Y26" s="847"/>
      <c r="Z26" s="847"/>
      <c r="AA26" s="847"/>
      <c r="AB26" s="847"/>
      <c r="AC26" s="847"/>
      <c r="AD26" s="847"/>
      <c r="AE26" s="847"/>
      <c r="AF26" s="847"/>
      <c r="AG26" s="847"/>
      <c r="AH26" s="847"/>
    </row>
    <row r="27" spans="2:34" s="365" customFormat="1" ht="26.1" customHeight="1" x14ac:dyDescent="0.2">
      <c r="B27" s="455" t="s">
        <v>970</v>
      </c>
      <c r="C27" s="882"/>
      <c r="D27" s="882"/>
      <c r="E27" s="882"/>
      <c r="F27" s="882"/>
      <c r="G27" s="882"/>
      <c r="H27" s="882"/>
      <c r="I27" s="787"/>
      <c r="J27" s="785"/>
      <c r="K27" s="785"/>
      <c r="L27" s="785"/>
      <c r="M27" s="785"/>
      <c r="N27" s="785"/>
      <c r="O27" s="785"/>
      <c r="P27" s="785"/>
      <c r="Q27" s="785"/>
      <c r="R27" s="785"/>
      <c r="S27" s="785"/>
      <c r="T27" s="786"/>
      <c r="U27" s="1110" t="s">
        <v>1007</v>
      </c>
      <c r="V27" s="847"/>
      <c r="W27" s="847"/>
      <c r="X27" s="847"/>
      <c r="Y27" s="847"/>
      <c r="Z27" s="847"/>
      <c r="AA27" s="847"/>
      <c r="AB27" s="847"/>
      <c r="AC27" s="847"/>
      <c r="AD27" s="847"/>
      <c r="AE27" s="847"/>
      <c r="AF27" s="847"/>
      <c r="AG27" s="847"/>
      <c r="AH27" s="847"/>
    </row>
    <row r="28" spans="2:34" s="365" customFormat="1" ht="12" customHeight="1" x14ac:dyDescent="0.2">
      <c r="B28" s="618"/>
      <c r="C28" s="882"/>
      <c r="D28" s="882"/>
      <c r="E28" s="882"/>
      <c r="F28" s="882"/>
      <c r="G28" s="882"/>
      <c r="H28" s="882"/>
      <c r="I28" s="787"/>
      <c r="J28" s="785"/>
      <c r="K28" s="785"/>
      <c r="L28" s="785"/>
      <c r="M28" s="785"/>
      <c r="N28" s="785"/>
      <c r="O28" s="785"/>
      <c r="P28" s="785"/>
      <c r="Q28" s="785"/>
      <c r="R28" s="785"/>
      <c r="S28" s="785"/>
      <c r="T28" s="786"/>
      <c r="U28" s="1061"/>
      <c r="V28" s="847"/>
      <c r="W28" s="847"/>
      <c r="X28" s="847"/>
      <c r="Y28" s="847"/>
      <c r="Z28" s="847"/>
      <c r="AA28" s="847"/>
      <c r="AB28" s="847"/>
      <c r="AC28" s="847"/>
      <c r="AD28" s="847"/>
      <c r="AE28" s="847"/>
      <c r="AF28" s="847"/>
      <c r="AG28" s="847"/>
      <c r="AH28" s="847"/>
    </row>
    <row r="29" spans="2:34" s="365" customFormat="1" ht="26.1" customHeight="1" x14ac:dyDescent="0.2">
      <c r="B29" s="618" t="s">
        <v>965</v>
      </c>
      <c r="C29" s="882">
        <v>368578.55325108161</v>
      </c>
      <c r="D29" s="882">
        <v>247683.2458799961</v>
      </c>
      <c r="E29" s="882">
        <v>224193.66287975627</v>
      </c>
      <c r="F29" s="882">
        <v>248106.53032206197</v>
      </c>
      <c r="G29" s="882">
        <v>292200.60989423422</v>
      </c>
      <c r="H29" s="882">
        <v>276224.42920887936</v>
      </c>
      <c r="I29" s="787">
        <v>273961.16993034532</v>
      </c>
      <c r="J29" s="785">
        <v>270267.90599302511</v>
      </c>
      <c r="K29" s="785">
        <v>272845.34793154296</v>
      </c>
      <c r="L29" s="785">
        <v>274225.89505094383</v>
      </c>
      <c r="M29" s="785">
        <v>261511.79422442557</v>
      </c>
      <c r="N29" s="785">
        <v>265375.29801262612</v>
      </c>
      <c r="O29" s="785">
        <v>267812.55564569047</v>
      </c>
      <c r="P29" s="785">
        <v>271959.71640698635</v>
      </c>
      <c r="Q29" s="785">
        <v>272972.68613618752</v>
      </c>
      <c r="R29" s="785">
        <v>276009.58065768087</v>
      </c>
      <c r="S29" s="785">
        <v>271937.97031756834</v>
      </c>
      <c r="T29" s="786">
        <v>276224.42920887936</v>
      </c>
      <c r="U29" s="619" t="s">
        <v>1306</v>
      </c>
      <c r="V29" s="847"/>
      <c r="W29" s="847"/>
      <c r="X29" s="847"/>
      <c r="Y29" s="847"/>
      <c r="Z29" s="847"/>
      <c r="AA29" s="847"/>
      <c r="AB29" s="847"/>
      <c r="AC29" s="847"/>
      <c r="AD29" s="847"/>
      <c r="AE29" s="847"/>
      <c r="AF29" s="847"/>
      <c r="AG29" s="847"/>
      <c r="AH29" s="847"/>
    </row>
    <row r="30" spans="2:34" s="365" customFormat="1" ht="26.1" customHeight="1" x14ac:dyDescent="0.2">
      <c r="B30" s="618" t="s">
        <v>966</v>
      </c>
      <c r="C30" s="882">
        <v>154496.68263067838</v>
      </c>
      <c r="D30" s="882">
        <v>136683.4830959299</v>
      </c>
      <c r="E30" s="882">
        <v>158345.17276833378</v>
      </c>
      <c r="F30" s="882">
        <v>237612.05292432598</v>
      </c>
      <c r="G30" s="882">
        <v>260909.30193393311</v>
      </c>
      <c r="H30" s="882">
        <v>384366.81781416386</v>
      </c>
      <c r="I30" s="787">
        <v>263184.52600972285</v>
      </c>
      <c r="J30" s="785">
        <v>284734.24009363173</v>
      </c>
      <c r="K30" s="785">
        <v>288054.83122228313</v>
      </c>
      <c r="L30" s="785">
        <v>316822.90617214888</v>
      </c>
      <c r="M30" s="785">
        <v>329270.61328913306</v>
      </c>
      <c r="N30" s="785">
        <v>330600.39399979042</v>
      </c>
      <c r="O30" s="785">
        <v>337226.17759112589</v>
      </c>
      <c r="P30" s="785">
        <v>353122.83909536898</v>
      </c>
      <c r="Q30" s="785">
        <v>369012.43773800158</v>
      </c>
      <c r="R30" s="785">
        <v>382525.02165369998</v>
      </c>
      <c r="S30" s="785">
        <v>396015.05260815739</v>
      </c>
      <c r="T30" s="786">
        <v>384366.81781416386</v>
      </c>
      <c r="U30" s="619" t="s">
        <v>1307</v>
      </c>
      <c r="V30" s="847"/>
      <c r="W30" s="847"/>
      <c r="X30" s="847"/>
      <c r="Y30" s="847"/>
      <c r="Z30" s="847"/>
      <c r="AA30" s="847"/>
      <c r="AB30" s="847"/>
      <c r="AC30" s="847"/>
      <c r="AD30" s="847"/>
      <c r="AE30" s="847"/>
      <c r="AF30" s="847"/>
      <c r="AG30" s="847"/>
      <c r="AH30" s="847"/>
    </row>
    <row r="31" spans="2:34" s="365" customFormat="1" ht="26.1" customHeight="1" x14ac:dyDescent="0.2">
      <c r="B31" s="454" t="s">
        <v>331</v>
      </c>
      <c r="C31" s="878">
        <v>523075.23588176002</v>
      </c>
      <c r="D31" s="878">
        <v>384366.728975926</v>
      </c>
      <c r="E31" s="878">
        <v>382538.83564809005</v>
      </c>
      <c r="F31" s="878">
        <v>485718.58324638795</v>
      </c>
      <c r="G31" s="878">
        <v>553109.91182816727</v>
      </c>
      <c r="H31" s="878">
        <v>660591.24702304322</v>
      </c>
      <c r="I31" s="790">
        <v>537145.69594006822</v>
      </c>
      <c r="J31" s="788">
        <v>555002.14608665684</v>
      </c>
      <c r="K31" s="788">
        <v>560900.17915382609</v>
      </c>
      <c r="L31" s="788">
        <v>591048.80122309271</v>
      </c>
      <c r="M31" s="788">
        <v>590782.40751355863</v>
      </c>
      <c r="N31" s="788">
        <v>595975.69201241655</v>
      </c>
      <c r="O31" s="788">
        <v>605038.73323681636</v>
      </c>
      <c r="P31" s="788">
        <v>625082.55550235533</v>
      </c>
      <c r="Q31" s="788">
        <v>641985.1238741891</v>
      </c>
      <c r="R31" s="788">
        <v>658534.60231138091</v>
      </c>
      <c r="S31" s="788">
        <v>667953.02292572567</v>
      </c>
      <c r="T31" s="789">
        <v>660591.24702304322</v>
      </c>
      <c r="U31" s="617" t="s">
        <v>1005</v>
      </c>
      <c r="V31" s="847"/>
      <c r="W31" s="847"/>
      <c r="X31" s="847"/>
      <c r="Y31" s="847"/>
      <c r="Z31" s="847"/>
      <c r="AA31" s="847"/>
      <c r="AB31" s="847"/>
      <c r="AC31" s="847"/>
      <c r="AD31" s="847"/>
      <c r="AE31" s="847"/>
      <c r="AF31" s="847"/>
      <c r="AG31" s="847"/>
      <c r="AH31" s="847"/>
    </row>
    <row r="32" spans="2:34" s="365" customFormat="1" ht="24.95" customHeight="1" thickBot="1" x14ac:dyDescent="0.25">
      <c r="B32" s="638"/>
      <c r="C32" s="1074"/>
      <c r="D32" s="1074"/>
      <c r="E32" s="1074"/>
      <c r="F32" s="1075"/>
      <c r="G32" s="1075"/>
      <c r="H32" s="1075"/>
      <c r="I32" s="1076"/>
      <c r="J32" s="1077"/>
      <c r="K32" s="1077"/>
      <c r="L32" s="1077"/>
      <c r="M32" s="1077"/>
      <c r="N32" s="1077"/>
      <c r="O32" s="1077"/>
      <c r="P32" s="1077"/>
      <c r="Q32" s="1077"/>
      <c r="R32" s="1077"/>
      <c r="S32" s="1077"/>
      <c r="T32" s="1078"/>
      <c r="U32" s="1112"/>
      <c r="V32" s="847"/>
      <c r="W32" s="847"/>
      <c r="X32" s="847"/>
      <c r="Y32" s="847"/>
      <c r="Z32" s="847"/>
      <c r="AA32" s="847"/>
      <c r="AB32" s="847"/>
      <c r="AC32" s="847"/>
      <c r="AD32" s="847"/>
      <c r="AE32" s="847"/>
      <c r="AF32" s="847"/>
      <c r="AG32" s="847"/>
      <c r="AH32" s="847"/>
    </row>
    <row r="33" spans="2:34" s="365" customFormat="1" ht="12" customHeight="1" thickTop="1" x14ac:dyDescent="0.2">
      <c r="B33" s="618"/>
      <c r="C33" s="882"/>
      <c r="D33" s="882"/>
      <c r="E33" s="882"/>
      <c r="F33" s="882"/>
      <c r="G33" s="882"/>
      <c r="H33" s="882"/>
      <c r="I33" s="787"/>
      <c r="J33" s="785"/>
      <c r="K33" s="785"/>
      <c r="L33" s="785"/>
      <c r="M33" s="785"/>
      <c r="N33" s="785"/>
      <c r="O33" s="785"/>
      <c r="P33" s="785"/>
      <c r="Q33" s="785"/>
      <c r="R33" s="785"/>
      <c r="S33" s="785"/>
      <c r="T33" s="786"/>
      <c r="U33" s="1061"/>
      <c r="V33" s="847"/>
      <c r="W33" s="847"/>
      <c r="X33" s="847"/>
      <c r="Y33" s="847"/>
      <c r="Z33" s="847"/>
      <c r="AA33" s="847"/>
      <c r="AB33" s="847"/>
      <c r="AC33" s="847"/>
      <c r="AD33" s="847"/>
      <c r="AE33" s="847"/>
      <c r="AF33" s="847"/>
      <c r="AG33" s="847"/>
      <c r="AH33" s="847"/>
    </row>
    <row r="34" spans="2:34" s="365" customFormat="1" ht="26.1" customHeight="1" x14ac:dyDescent="0.2">
      <c r="B34" s="455" t="s">
        <v>971</v>
      </c>
      <c r="C34" s="882"/>
      <c r="D34" s="882"/>
      <c r="E34" s="882"/>
      <c r="F34" s="882"/>
      <c r="G34" s="882"/>
      <c r="H34" s="882"/>
      <c r="I34" s="787"/>
      <c r="J34" s="785"/>
      <c r="K34" s="785"/>
      <c r="L34" s="785"/>
      <c r="M34" s="785"/>
      <c r="N34" s="785"/>
      <c r="O34" s="785"/>
      <c r="P34" s="785"/>
      <c r="Q34" s="785"/>
      <c r="R34" s="785"/>
      <c r="S34" s="785"/>
      <c r="T34" s="786"/>
      <c r="U34" s="1110" t="s">
        <v>1055</v>
      </c>
      <c r="V34" s="847"/>
      <c r="W34" s="847"/>
      <c r="X34" s="847"/>
      <c r="Y34" s="847"/>
      <c r="Z34" s="847"/>
      <c r="AA34" s="847"/>
      <c r="AB34" s="847"/>
      <c r="AC34" s="847"/>
      <c r="AD34" s="847"/>
      <c r="AE34" s="847"/>
      <c r="AF34" s="847"/>
      <c r="AG34" s="847"/>
      <c r="AH34" s="847"/>
    </row>
    <row r="35" spans="2:34" s="365" customFormat="1" ht="12" customHeight="1" x14ac:dyDescent="0.2">
      <c r="B35" s="618"/>
      <c r="C35" s="882"/>
      <c r="D35" s="882"/>
      <c r="E35" s="882"/>
      <c r="F35" s="882"/>
      <c r="G35" s="882"/>
      <c r="H35" s="882"/>
      <c r="I35" s="787"/>
      <c r="J35" s="785"/>
      <c r="K35" s="785"/>
      <c r="L35" s="785"/>
      <c r="M35" s="785"/>
      <c r="N35" s="785"/>
      <c r="O35" s="785"/>
      <c r="P35" s="785"/>
      <c r="Q35" s="785"/>
      <c r="R35" s="785"/>
      <c r="S35" s="785"/>
      <c r="T35" s="786"/>
      <c r="U35" s="1061"/>
      <c r="V35" s="847"/>
      <c r="W35" s="847"/>
      <c r="X35" s="847"/>
      <c r="Y35" s="847"/>
      <c r="Z35" s="847"/>
      <c r="AA35" s="847"/>
      <c r="AB35" s="847"/>
      <c r="AC35" s="847"/>
      <c r="AD35" s="847"/>
      <c r="AE35" s="847"/>
      <c r="AF35" s="847"/>
      <c r="AG35" s="847"/>
      <c r="AH35" s="847"/>
    </row>
    <row r="36" spans="2:34" s="365" customFormat="1" ht="26.1" customHeight="1" x14ac:dyDescent="0.2">
      <c r="B36" s="618" t="s">
        <v>972</v>
      </c>
      <c r="C36" s="882">
        <v>187377.04289480613</v>
      </c>
      <c r="D36" s="882">
        <v>125051.61654785583</v>
      </c>
      <c r="E36" s="882">
        <v>156369.14565008215</v>
      </c>
      <c r="F36" s="882">
        <v>223335.68969312293</v>
      </c>
      <c r="G36" s="882">
        <v>279379.74558653333</v>
      </c>
      <c r="H36" s="882">
        <v>344486.08008339233</v>
      </c>
      <c r="I36" s="787">
        <v>264905.0439791478</v>
      </c>
      <c r="J36" s="785">
        <v>274095.15520680998</v>
      </c>
      <c r="K36" s="785">
        <v>275873.94568613858</v>
      </c>
      <c r="L36" s="785">
        <v>294289.63588253688</v>
      </c>
      <c r="M36" s="785">
        <v>291635.72577779787</v>
      </c>
      <c r="N36" s="785">
        <v>295237.33816875762</v>
      </c>
      <c r="O36" s="785">
        <v>300711.9473353491</v>
      </c>
      <c r="P36" s="785">
        <v>315437.88355183863</v>
      </c>
      <c r="Q36" s="785">
        <v>325367.01179680531</v>
      </c>
      <c r="R36" s="785">
        <v>334344.18566948012</v>
      </c>
      <c r="S36" s="785">
        <v>339326.37423526042</v>
      </c>
      <c r="T36" s="786">
        <v>344486.08008339233</v>
      </c>
      <c r="U36" s="619" t="s">
        <v>789</v>
      </c>
      <c r="V36" s="847"/>
      <c r="W36" s="847"/>
      <c r="X36" s="847"/>
      <c r="Y36" s="847"/>
      <c r="Z36" s="847"/>
      <c r="AA36" s="847"/>
      <c r="AB36" s="847"/>
      <c r="AC36" s="847"/>
      <c r="AD36" s="847"/>
      <c r="AE36" s="847"/>
      <c r="AF36" s="847"/>
      <c r="AG36" s="847"/>
      <c r="AH36" s="847"/>
    </row>
    <row r="37" spans="2:34" s="365" customFormat="1" ht="26.1" customHeight="1" x14ac:dyDescent="0.2">
      <c r="B37" s="618" t="s">
        <v>973</v>
      </c>
      <c r="C37" s="882">
        <v>285789.55827285687</v>
      </c>
      <c r="D37" s="882">
        <v>232123.13149832422</v>
      </c>
      <c r="E37" s="882">
        <v>200892.04154098593</v>
      </c>
      <c r="F37" s="882">
        <v>232314.844394196</v>
      </c>
      <c r="G37" s="882">
        <v>231814.60152072899</v>
      </c>
      <c r="H37" s="882">
        <v>276102.93759246788</v>
      </c>
      <c r="I37" s="787">
        <v>230663.27661016007</v>
      </c>
      <c r="J37" s="785">
        <v>236389.26016907993</v>
      </c>
      <c r="K37" s="785">
        <v>241840.65597946249</v>
      </c>
      <c r="L37" s="785">
        <v>254798.44559396876</v>
      </c>
      <c r="M37" s="785">
        <v>254946.16613257074</v>
      </c>
      <c r="N37" s="785">
        <v>255499.42785952787</v>
      </c>
      <c r="O37" s="785">
        <v>260059.49969166919</v>
      </c>
      <c r="P37" s="785">
        <v>266944.01716005668</v>
      </c>
      <c r="Q37" s="785">
        <v>274581.65892738773</v>
      </c>
      <c r="R37" s="785">
        <v>282434.85986380372</v>
      </c>
      <c r="S37" s="785">
        <v>288180.17702150921</v>
      </c>
      <c r="T37" s="786">
        <v>276102.93759246788</v>
      </c>
      <c r="U37" s="619" t="s">
        <v>826</v>
      </c>
      <c r="V37" s="847"/>
      <c r="W37" s="847"/>
      <c r="X37" s="847"/>
      <c r="Y37" s="847"/>
      <c r="Z37" s="847"/>
      <c r="AA37" s="847"/>
      <c r="AB37" s="847"/>
      <c r="AC37" s="847"/>
      <c r="AD37" s="847"/>
      <c r="AE37" s="847"/>
      <c r="AF37" s="847"/>
      <c r="AG37" s="847"/>
      <c r="AH37" s="847"/>
    </row>
    <row r="38" spans="2:34" s="365" customFormat="1" ht="26.1" customHeight="1" x14ac:dyDescent="0.2">
      <c r="B38" s="618" t="s">
        <v>967</v>
      </c>
      <c r="C38" s="882">
        <v>49908.634714097032</v>
      </c>
      <c r="D38" s="882">
        <v>27191.980929745965</v>
      </c>
      <c r="E38" s="882">
        <v>25277.648457021998</v>
      </c>
      <c r="F38" s="882">
        <v>30068.049159069011</v>
      </c>
      <c r="G38" s="882">
        <v>41915.564720904986</v>
      </c>
      <c r="H38" s="882">
        <v>40002.229347183027</v>
      </c>
      <c r="I38" s="787">
        <v>41577.375350760245</v>
      </c>
      <c r="J38" s="785">
        <v>44517.73071076694</v>
      </c>
      <c r="K38" s="785">
        <v>43185.577488225033</v>
      </c>
      <c r="L38" s="785">
        <v>41960.719746587041</v>
      </c>
      <c r="M38" s="785">
        <v>44200.51560319007</v>
      </c>
      <c r="N38" s="785">
        <v>45238.925984131027</v>
      </c>
      <c r="O38" s="785">
        <v>44267.286209798061</v>
      </c>
      <c r="P38" s="785">
        <v>42700.654790460045</v>
      </c>
      <c r="Q38" s="785">
        <v>42036.453149996036</v>
      </c>
      <c r="R38" s="785">
        <v>41755.556778097016</v>
      </c>
      <c r="S38" s="785">
        <v>40446.471668956096</v>
      </c>
      <c r="T38" s="786">
        <v>40002.229347183027</v>
      </c>
      <c r="U38" s="619" t="s">
        <v>827</v>
      </c>
      <c r="V38" s="847"/>
      <c r="W38" s="847"/>
      <c r="X38" s="847"/>
      <c r="Y38" s="847"/>
      <c r="Z38" s="847"/>
      <c r="AA38" s="847"/>
      <c r="AB38" s="847"/>
      <c r="AC38" s="847"/>
      <c r="AD38" s="847"/>
      <c r="AE38" s="847"/>
      <c r="AF38" s="847"/>
      <c r="AG38" s="847"/>
      <c r="AH38" s="847"/>
    </row>
    <row r="39" spans="2:34" s="365" customFormat="1" ht="26.1" customHeight="1" x14ac:dyDescent="0.2">
      <c r="B39" s="454" t="s">
        <v>331</v>
      </c>
      <c r="C39" s="878">
        <v>523075.23588176002</v>
      </c>
      <c r="D39" s="878">
        <v>384366.728975926</v>
      </c>
      <c r="E39" s="878">
        <v>382538.83564809005</v>
      </c>
      <c r="F39" s="878">
        <v>485718.58324638795</v>
      </c>
      <c r="G39" s="878">
        <v>553109.91182816739</v>
      </c>
      <c r="H39" s="878">
        <v>660591.24702304322</v>
      </c>
      <c r="I39" s="790">
        <v>537145.69594006811</v>
      </c>
      <c r="J39" s="788">
        <v>555002.14608665684</v>
      </c>
      <c r="K39" s="788">
        <v>560900.17915382609</v>
      </c>
      <c r="L39" s="788">
        <v>591048.80122309271</v>
      </c>
      <c r="M39" s="788">
        <v>590782.40751355863</v>
      </c>
      <c r="N39" s="788">
        <v>595975.69201241655</v>
      </c>
      <c r="O39" s="788">
        <v>605038.73323681636</v>
      </c>
      <c r="P39" s="788">
        <v>625082.55550235533</v>
      </c>
      <c r="Q39" s="788">
        <v>641985.1238741891</v>
      </c>
      <c r="R39" s="788">
        <v>658534.60231138091</v>
      </c>
      <c r="S39" s="788">
        <v>667953.02292572567</v>
      </c>
      <c r="T39" s="789">
        <v>660591.24702304322</v>
      </c>
      <c r="U39" s="617" t="s">
        <v>1005</v>
      </c>
      <c r="V39" s="847"/>
      <c r="W39" s="847"/>
      <c r="X39" s="847"/>
      <c r="Y39" s="847"/>
      <c r="Z39" s="847"/>
      <c r="AA39" s="847"/>
      <c r="AB39" s="847"/>
      <c r="AC39" s="847"/>
      <c r="AD39" s="847"/>
      <c r="AE39" s="847"/>
      <c r="AF39" s="847"/>
      <c r="AG39" s="847"/>
      <c r="AH39" s="847"/>
    </row>
    <row r="40" spans="2:34" s="365" customFormat="1" ht="24.95" customHeight="1" thickBot="1" x14ac:dyDescent="0.25">
      <c r="B40" s="618"/>
      <c r="C40" s="1082"/>
      <c r="D40" s="1082"/>
      <c r="E40" s="1082"/>
      <c r="F40" s="1082"/>
      <c r="G40" s="1082"/>
      <c r="H40" s="1082"/>
      <c r="I40" s="1083"/>
      <c r="J40" s="1084"/>
      <c r="K40" s="1084"/>
      <c r="L40" s="1084"/>
      <c r="M40" s="1084"/>
      <c r="N40" s="1084"/>
      <c r="O40" s="1084"/>
      <c r="P40" s="1084"/>
      <c r="Q40" s="1084"/>
      <c r="R40" s="1084"/>
      <c r="S40" s="1084"/>
      <c r="T40" s="1085"/>
      <c r="U40" s="1061"/>
      <c r="V40" s="847"/>
      <c r="W40" s="847"/>
      <c r="X40" s="847"/>
      <c r="Y40" s="847"/>
      <c r="Z40" s="847"/>
      <c r="AA40" s="847"/>
      <c r="AB40" s="847"/>
      <c r="AC40" s="847"/>
      <c r="AD40" s="847"/>
      <c r="AE40" s="847"/>
      <c r="AF40" s="847"/>
      <c r="AG40" s="847"/>
      <c r="AH40" s="847"/>
    </row>
    <row r="41" spans="2:34" s="365" customFormat="1" ht="24.95" customHeight="1" thickTop="1" x14ac:dyDescent="0.2">
      <c r="B41" s="634"/>
      <c r="C41" s="1068"/>
      <c r="D41" s="1068"/>
      <c r="E41" s="1068"/>
      <c r="F41" s="1068"/>
      <c r="G41" s="1068"/>
      <c r="H41" s="1068"/>
      <c r="I41" s="1086"/>
      <c r="J41" s="1087"/>
      <c r="K41" s="1087"/>
      <c r="L41" s="1087"/>
      <c r="M41" s="1087"/>
      <c r="N41" s="1087"/>
      <c r="O41" s="1087"/>
      <c r="P41" s="1087"/>
      <c r="Q41" s="1087"/>
      <c r="R41" s="1087"/>
      <c r="S41" s="1087"/>
      <c r="T41" s="1088"/>
      <c r="U41" s="1111"/>
      <c r="V41" s="847"/>
      <c r="W41" s="847"/>
      <c r="X41" s="847"/>
      <c r="Y41" s="847"/>
      <c r="Z41" s="847"/>
      <c r="AA41" s="847"/>
      <c r="AB41" s="847"/>
      <c r="AC41" s="847"/>
      <c r="AD41" s="847"/>
      <c r="AE41" s="847"/>
      <c r="AF41" s="847"/>
      <c r="AG41" s="847"/>
      <c r="AH41" s="847"/>
    </row>
    <row r="42" spans="2:34" s="365" customFormat="1" ht="26.1" customHeight="1" x14ac:dyDescent="0.2">
      <c r="B42" s="455" t="s">
        <v>968</v>
      </c>
      <c r="C42" s="1067"/>
      <c r="D42" s="1067"/>
      <c r="E42" s="1067"/>
      <c r="F42" s="1067"/>
      <c r="G42" s="1067"/>
      <c r="H42" s="1067"/>
      <c r="I42" s="1079"/>
      <c r="J42" s="1080"/>
      <c r="K42" s="1080"/>
      <c r="L42" s="1080"/>
      <c r="M42" s="1080"/>
      <c r="N42" s="1080"/>
      <c r="O42" s="1080"/>
      <c r="P42" s="1080"/>
      <c r="Q42" s="1080"/>
      <c r="R42" s="1080"/>
      <c r="S42" s="1080"/>
      <c r="T42" s="1081"/>
      <c r="U42" s="379" t="s">
        <v>1232</v>
      </c>
      <c r="V42" s="847"/>
      <c r="W42" s="847"/>
      <c r="X42" s="847"/>
      <c r="Y42" s="847"/>
      <c r="Z42" s="847"/>
      <c r="AA42" s="847"/>
      <c r="AB42" s="847"/>
      <c r="AC42" s="847"/>
      <c r="AD42" s="847"/>
      <c r="AE42" s="847"/>
      <c r="AF42" s="847"/>
      <c r="AG42" s="847"/>
      <c r="AH42" s="847"/>
    </row>
    <row r="43" spans="2:34" s="365" customFormat="1" ht="12" customHeight="1" x14ac:dyDescent="0.2">
      <c r="B43" s="618"/>
      <c r="C43" s="1067"/>
      <c r="D43" s="1067"/>
      <c r="E43" s="1067"/>
      <c r="F43" s="1067"/>
      <c r="G43" s="1067"/>
      <c r="H43" s="1067"/>
      <c r="I43" s="1079"/>
      <c r="J43" s="1080"/>
      <c r="K43" s="1080"/>
      <c r="L43" s="1080"/>
      <c r="M43" s="1080"/>
      <c r="N43" s="1080"/>
      <c r="O43" s="1080"/>
      <c r="P43" s="1080"/>
      <c r="Q43" s="1080"/>
      <c r="R43" s="1080"/>
      <c r="S43" s="1080"/>
      <c r="T43" s="1081"/>
      <c r="U43" s="1061"/>
      <c r="V43" s="847"/>
      <c r="W43" s="847"/>
      <c r="X43" s="847"/>
      <c r="Y43" s="847"/>
      <c r="Z43" s="847"/>
      <c r="AA43" s="847"/>
      <c r="AB43" s="847"/>
      <c r="AC43" s="847"/>
      <c r="AD43" s="847"/>
      <c r="AE43" s="847"/>
      <c r="AF43" s="847"/>
      <c r="AG43" s="847"/>
      <c r="AH43" s="847"/>
    </row>
    <row r="44" spans="2:34" s="365" customFormat="1" ht="26.1" customHeight="1" x14ac:dyDescent="0.2">
      <c r="B44" s="455" t="s">
        <v>969</v>
      </c>
      <c r="C44" s="1067"/>
      <c r="D44" s="1067"/>
      <c r="E44" s="1067"/>
      <c r="F44" s="1067"/>
      <c r="G44" s="1067"/>
      <c r="H44" s="1067"/>
      <c r="I44" s="1079"/>
      <c r="J44" s="1080"/>
      <c r="K44" s="1080"/>
      <c r="L44" s="1080"/>
      <c r="M44" s="1080"/>
      <c r="N44" s="1080"/>
      <c r="O44" s="1080"/>
      <c r="P44" s="1080"/>
      <c r="Q44" s="1080"/>
      <c r="R44" s="1080"/>
      <c r="S44" s="1080"/>
      <c r="T44" s="1081"/>
      <c r="U44" s="1110" t="s">
        <v>1006</v>
      </c>
      <c r="V44" s="847"/>
      <c r="W44" s="847"/>
      <c r="X44" s="847"/>
      <c r="Y44" s="847"/>
      <c r="Z44" s="847"/>
      <c r="AA44" s="847"/>
      <c r="AB44" s="847"/>
      <c r="AC44" s="847"/>
      <c r="AD44" s="847"/>
      <c r="AE44" s="847"/>
      <c r="AF44" s="847"/>
      <c r="AG44" s="847"/>
      <c r="AH44" s="847"/>
    </row>
    <row r="45" spans="2:34" s="365" customFormat="1" ht="26.1" customHeight="1" x14ac:dyDescent="0.2">
      <c r="B45" s="618" t="s">
        <v>935</v>
      </c>
      <c r="C45" s="1640">
        <v>0</v>
      </c>
      <c r="D45" s="1640">
        <v>1.0706962100920444E-7</v>
      </c>
      <c r="E45" s="1640">
        <v>2.8270654660926303E-4</v>
      </c>
      <c r="F45" s="1640">
        <v>2.0452325148039051E-4</v>
      </c>
      <c r="G45" s="1640">
        <v>6.3373775610243787E-5</v>
      </c>
      <c r="H45" s="1640">
        <v>5.6724806026218617E-5</v>
      </c>
      <c r="I45" s="1716">
        <v>7.3788623086020759E-5</v>
      </c>
      <c r="J45" s="1717">
        <v>7.1566701192175679E-5</v>
      </c>
      <c r="K45" s="1717">
        <v>7.6746680639220048E-5</v>
      </c>
      <c r="L45" s="1717">
        <v>7.3717357652763768E-5</v>
      </c>
      <c r="M45" s="1717">
        <v>7.4311712741704185E-5</v>
      </c>
      <c r="N45" s="1717">
        <v>7.6122274998851518E-5</v>
      </c>
      <c r="O45" s="1717">
        <v>5.9057961262810772E-5</v>
      </c>
      <c r="P45" s="1717">
        <v>5.8667742376089753E-5</v>
      </c>
      <c r="Q45" s="1717">
        <v>5.7644509512423388E-5</v>
      </c>
      <c r="R45" s="1717">
        <v>5.6897390263910917E-5</v>
      </c>
      <c r="S45" s="1717">
        <v>5.6097220798365297E-5</v>
      </c>
      <c r="T45" s="1718">
        <v>5.6724806026218617E-5</v>
      </c>
      <c r="U45" s="619" t="s">
        <v>938</v>
      </c>
      <c r="V45" s="847"/>
      <c r="W45" s="847"/>
      <c r="X45" s="847"/>
      <c r="Y45" s="847"/>
      <c r="Z45" s="847"/>
      <c r="AA45" s="847"/>
      <c r="AB45" s="847"/>
      <c r="AC45" s="847"/>
      <c r="AD45" s="847"/>
      <c r="AE45" s="847"/>
      <c r="AF45" s="847"/>
      <c r="AG45" s="847"/>
      <c r="AH45" s="847"/>
    </row>
    <row r="46" spans="2:34" s="365" customFormat="1" ht="26.1" customHeight="1" x14ac:dyDescent="0.2">
      <c r="B46" s="618" t="s">
        <v>954</v>
      </c>
      <c r="C46" s="1640">
        <v>1.7071775172928598E-3</v>
      </c>
      <c r="D46" s="1640">
        <v>1.6884486786023245E-3</v>
      </c>
      <c r="E46" s="1640">
        <v>1.1616515278091053E-2</v>
      </c>
      <c r="F46" s="1640">
        <v>1.7696798722982816E-2</v>
      </c>
      <c r="G46" s="1640">
        <v>8.5056538888761569E-3</v>
      </c>
      <c r="H46" s="1640">
        <v>2.6838588363388281E-2</v>
      </c>
      <c r="I46" s="1716">
        <v>6.9869169452182319E-3</v>
      </c>
      <c r="J46" s="1717">
        <v>7.57849102499231E-3</v>
      </c>
      <c r="K46" s="1717">
        <v>6.6289189643433848E-3</v>
      </c>
      <c r="L46" s="1717">
        <v>5.4364570259648774E-3</v>
      </c>
      <c r="M46" s="1717">
        <v>5.9337716592957196E-3</v>
      </c>
      <c r="N46" s="1717">
        <v>2.1712400217657888E-2</v>
      </c>
      <c r="O46" s="1717">
        <v>2.4426853545918885E-2</v>
      </c>
      <c r="P46" s="1717">
        <v>2.3126895214220598E-2</v>
      </c>
      <c r="Q46" s="1717">
        <v>2.1928525797446433E-2</v>
      </c>
      <c r="R46" s="1717">
        <v>2.4514730031437563E-2</v>
      </c>
      <c r="S46" s="1717">
        <v>2.6418388101689307E-2</v>
      </c>
      <c r="T46" s="1718">
        <v>2.6838588363388281E-2</v>
      </c>
      <c r="U46" s="619" t="s">
        <v>1274</v>
      </c>
      <c r="V46" s="847"/>
      <c r="W46" s="847"/>
      <c r="X46" s="847"/>
      <c r="Y46" s="847"/>
      <c r="Z46" s="847"/>
      <c r="AA46" s="847"/>
      <c r="AB46" s="847"/>
      <c r="AC46" s="847"/>
      <c r="AD46" s="847"/>
      <c r="AE46" s="847"/>
      <c r="AF46" s="847"/>
      <c r="AG46" s="847"/>
      <c r="AH46" s="847"/>
    </row>
    <row r="47" spans="2:34" s="365" customFormat="1" ht="26.1" customHeight="1" x14ac:dyDescent="0.2">
      <c r="B47" s="618" t="s">
        <v>955</v>
      </c>
      <c r="C47" s="1640">
        <v>0.93317807217557502</v>
      </c>
      <c r="D47" s="1640">
        <v>0.91574950142843536</v>
      </c>
      <c r="E47" s="1640">
        <v>0.90325722063694169</v>
      </c>
      <c r="F47" s="1640">
        <v>0.89810966473846843</v>
      </c>
      <c r="G47" s="1640">
        <v>0.90809911712905012</v>
      </c>
      <c r="H47" s="1640">
        <v>0.89626150923191761</v>
      </c>
      <c r="I47" s="1716">
        <v>0.90664721141753335</v>
      </c>
      <c r="J47" s="1717">
        <v>0.91087881394175096</v>
      </c>
      <c r="K47" s="1717">
        <v>0.90898912924341446</v>
      </c>
      <c r="L47" s="1717">
        <v>0.91242741932737281</v>
      </c>
      <c r="M47" s="1717">
        <v>0.91015288275883588</v>
      </c>
      <c r="N47" s="1717">
        <v>0.89416441268171754</v>
      </c>
      <c r="O47" s="1717">
        <v>0.89243343472076908</v>
      </c>
      <c r="P47" s="1717">
        <v>0.89360422194432731</v>
      </c>
      <c r="Q47" s="1717">
        <v>0.89371362236645979</v>
      </c>
      <c r="R47" s="1717">
        <v>0.89450878789282673</v>
      </c>
      <c r="S47" s="1717">
        <v>0.89620151225349998</v>
      </c>
      <c r="T47" s="1718">
        <v>0.89626150923191761</v>
      </c>
      <c r="U47" s="619" t="s">
        <v>295</v>
      </c>
      <c r="V47" s="847"/>
      <c r="W47" s="847"/>
      <c r="X47" s="847"/>
      <c r="Y47" s="847"/>
      <c r="Z47" s="847"/>
      <c r="AA47" s="847"/>
      <c r="AB47" s="847"/>
      <c r="AC47" s="847"/>
      <c r="AD47" s="847"/>
      <c r="AE47" s="847"/>
      <c r="AF47" s="847"/>
      <c r="AG47" s="847"/>
      <c r="AH47" s="847"/>
    </row>
    <row r="48" spans="2:34" s="365" customFormat="1" ht="26.1" customHeight="1" x14ac:dyDescent="0.2">
      <c r="B48" s="618" t="s">
        <v>961</v>
      </c>
      <c r="C48" s="1640">
        <v>2.5306295968649563E-2</v>
      </c>
      <c r="D48" s="1640">
        <v>2.5069008557440754E-2</v>
      </c>
      <c r="E48" s="1640">
        <v>2.3446944050802759E-2</v>
      </c>
      <c r="F48" s="1640">
        <v>3.1764543643750177E-2</v>
      </c>
      <c r="G48" s="1640">
        <v>2.9302187734722058E-2</v>
      </c>
      <c r="H48" s="1640">
        <v>3.239766416940569E-2</v>
      </c>
      <c r="I48" s="1716">
        <v>3.2157123053231262E-2</v>
      </c>
      <c r="J48" s="1717">
        <v>3.3041377133358245E-2</v>
      </c>
      <c r="K48" s="1717">
        <v>3.2620980079340771E-2</v>
      </c>
      <c r="L48" s="1717">
        <v>3.4868914812958174E-2</v>
      </c>
      <c r="M48" s="1717">
        <v>3.595511629845579E-2</v>
      </c>
      <c r="N48" s="1717">
        <v>3.7315328862953037E-2</v>
      </c>
      <c r="O48" s="1717">
        <v>3.6483270885656872E-2</v>
      </c>
      <c r="P48" s="1717">
        <v>3.8748417619195598E-2</v>
      </c>
      <c r="Q48" s="1717">
        <v>3.7881768893331537E-2</v>
      </c>
      <c r="R48" s="1717">
        <v>3.5114244995027084E-2</v>
      </c>
      <c r="S48" s="1717">
        <v>3.1141132053052006E-2</v>
      </c>
      <c r="T48" s="1718">
        <v>3.239766416940569E-2</v>
      </c>
      <c r="U48" s="619" t="s">
        <v>1287</v>
      </c>
      <c r="V48" s="847"/>
      <c r="W48" s="847"/>
      <c r="X48" s="847"/>
      <c r="Y48" s="847"/>
      <c r="Z48" s="847"/>
      <c r="AA48" s="847"/>
      <c r="AB48" s="847"/>
      <c r="AC48" s="847"/>
      <c r="AD48" s="847"/>
      <c r="AE48" s="847"/>
      <c r="AF48" s="847"/>
      <c r="AG48" s="847"/>
      <c r="AH48" s="847"/>
    </row>
    <row r="49" spans="2:34" s="365" customFormat="1" ht="26.1" customHeight="1" x14ac:dyDescent="0.2">
      <c r="B49" s="618" t="s">
        <v>936</v>
      </c>
      <c r="C49" s="1640">
        <v>3.9808454338482548E-2</v>
      </c>
      <c r="D49" s="1640">
        <v>5.7492934265900617E-2</v>
      </c>
      <c r="E49" s="1640">
        <v>6.139661348755527E-2</v>
      </c>
      <c r="F49" s="1640">
        <v>5.2224469643318304E-2</v>
      </c>
      <c r="G49" s="1640">
        <v>5.4029667471741372E-2</v>
      </c>
      <c r="H49" s="1640">
        <v>4.4445513429262284E-2</v>
      </c>
      <c r="I49" s="1716">
        <v>5.4134959960931095E-2</v>
      </c>
      <c r="J49" s="1717">
        <v>4.842975119870635E-2</v>
      </c>
      <c r="K49" s="1717">
        <v>5.1684225032262256E-2</v>
      </c>
      <c r="L49" s="1717">
        <v>4.7193491476051425E-2</v>
      </c>
      <c r="M49" s="1717">
        <v>4.7883917570670897E-2</v>
      </c>
      <c r="N49" s="1717">
        <v>4.6731735962672542E-2</v>
      </c>
      <c r="O49" s="1717">
        <v>4.659738288639232E-2</v>
      </c>
      <c r="P49" s="1717">
        <v>4.4461797479880404E-2</v>
      </c>
      <c r="Q49" s="1717">
        <v>4.6418438433249928E-2</v>
      </c>
      <c r="R49" s="1717">
        <v>4.5805339690444737E-2</v>
      </c>
      <c r="S49" s="1717">
        <v>4.6182870370960326E-2</v>
      </c>
      <c r="T49" s="1718">
        <v>4.4445513429262284E-2</v>
      </c>
      <c r="U49" s="619" t="s">
        <v>1230</v>
      </c>
      <c r="V49" s="847"/>
      <c r="W49" s="847"/>
      <c r="X49" s="847"/>
      <c r="Y49" s="847"/>
      <c r="Z49" s="847"/>
      <c r="AA49" s="847"/>
      <c r="AB49" s="847"/>
      <c r="AC49" s="847"/>
      <c r="AD49" s="847"/>
      <c r="AE49" s="847"/>
      <c r="AF49" s="847"/>
      <c r="AG49" s="847"/>
      <c r="AH49" s="847"/>
    </row>
    <row r="50" spans="2:34" s="365" customFormat="1" ht="26.1" customHeight="1" x14ac:dyDescent="0.2">
      <c r="B50" s="454" t="s">
        <v>331</v>
      </c>
      <c r="C50" s="1090">
        <v>1</v>
      </c>
      <c r="D50" s="1090">
        <v>1</v>
      </c>
      <c r="E50" s="1090">
        <v>1</v>
      </c>
      <c r="F50" s="1090">
        <v>1.0000000000000002</v>
      </c>
      <c r="G50" s="1090">
        <v>1</v>
      </c>
      <c r="H50" s="1090">
        <v>1</v>
      </c>
      <c r="I50" s="1719">
        <v>1</v>
      </c>
      <c r="J50" s="1720">
        <v>1</v>
      </c>
      <c r="K50" s="1720">
        <v>1.0000000000000002</v>
      </c>
      <c r="L50" s="1720">
        <v>1</v>
      </c>
      <c r="M50" s="1720">
        <v>1</v>
      </c>
      <c r="N50" s="1720">
        <v>0.99999999999999989</v>
      </c>
      <c r="O50" s="1720">
        <v>1</v>
      </c>
      <c r="P50" s="1720">
        <v>1</v>
      </c>
      <c r="Q50" s="1720">
        <v>1</v>
      </c>
      <c r="R50" s="1720">
        <v>1</v>
      </c>
      <c r="S50" s="1720">
        <v>1</v>
      </c>
      <c r="T50" s="1721">
        <v>1</v>
      </c>
      <c r="U50" s="617" t="s">
        <v>1005</v>
      </c>
      <c r="V50" s="847"/>
      <c r="W50" s="847"/>
      <c r="X50" s="847"/>
      <c r="Y50" s="847"/>
      <c r="Z50" s="847"/>
      <c r="AA50" s="847"/>
      <c r="AB50" s="847"/>
      <c r="AC50" s="847"/>
      <c r="AD50" s="847"/>
      <c r="AE50" s="847"/>
      <c r="AF50" s="847"/>
      <c r="AG50" s="847"/>
      <c r="AH50" s="847"/>
    </row>
    <row r="51" spans="2:34" s="365" customFormat="1" ht="12" customHeight="1" x14ac:dyDescent="0.2">
      <c r="B51" s="618"/>
      <c r="C51" s="1089"/>
      <c r="D51" s="1089"/>
      <c r="E51" s="1089"/>
      <c r="F51" s="1089"/>
      <c r="G51" s="1089"/>
      <c r="H51" s="1089"/>
      <c r="I51" s="1722"/>
      <c r="J51" s="1723"/>
      <c r="K51" s="1723"/>
      <c r="L51" s="1723"/>
      <c r="M51" s="1723"/>
      <c r="N51" s="1723"/>
      <c r="O51" s="1723"/>
      <c r="P51" s="1723"/>
      <c r="Q51" s="1723"/>
      <c r="R51" s="1723"/>
      <c r="S51" s="1723"/>
      <c r="T51" s="1724"/>
      <c r="U51" s="1061"/>
      <c r="V51" s="847"/>
      <c r="W51" s="847"/>
      <c r="X51" s="847"/>
      <c r="Y51" s="847"/>
      <c r="Z51" s="847"/>
      <c r="AA51" s="847"/>
      <c r="AB51" s="847"/>
      <c r="AC51" s="847"/>
      <c r="AD51" s="847"/>
      <c r="AE51" s="847"/>
      <c r="AF51" s="847"/>
      <c r="AG51" s="847"/>
      <c r="AH51" s="847"/>
    </row>
    <row r="52" spans="2:34" s="365" customFormat="1" ht="26.1" customHeight="1" x14ac:dyDescent="0.2">
      <c r="B52" s="455" t="s">
        <v>970</v>
      </c>
      <c r="C52" s="1089"/>
      <c r="D52" s="1089"/>
      <c r="E52" s="1089"/>
      <c r="F52" s="1089"/>
      <c r="G52" s="1089"/>
      <c r="H52" s="1089"/>
      <c r="I52" s="1722"/>
      <c r="J52" s="1723"/>
      <c r="K52" s="1723"/>
      <c r="L52" s="1723"/>
      <c r="M52" s="1723"/>
      <c r="N52" s="1723"/>
      <c r="O52" s="1723"/>
      <c r="P52" s="1723"/>
      <c r="Q52" s="1723"/>
      <c r="R52" s="1723"/>
      <c r="S52" s="1723"/>
      <c r="T52" s="1724"/>
      <c r="U52" s="1110" t="s">
        <v>1007</v>
      </c>
      <c r="V52" s="847"/>
      <c r="W52" s="847"/>
      <c r="X52" s="847"/>
      <c r="Y52" s="847"/>
      <c r="Z52" s="847"/>
      <c r="AA52" s="847"/>
      <c r="AB52" s="847"/>
      <c r="AC52" s="847"/>
      <c r="AD52" s="847"/>
      <c r="AE52" s="847"/>
      <c r="AF52" s="847"/>
      <c r="AG52" s="847"/>
      <c r="AH52" s="847"/>
    </row>
    <row r="53" spans="2:34" s="365" customFormat="1" ht="26.1" customHeight="1" x14ac:dyDescent="0.2">
      <c r="B53" s="618" t="s">
        <v>965</v>
      </c>
      <c r="C53" s="1089">
        <v>0.70463774227384368</v>
      </c>
      <c r="D53" s="1089">
        <v>0.64439304239443995</v>
      </c>
      <c r="E53" s="1089">
        <v>0.58606771911126776</v>
      </c>
      <c r="F53" s="1089">
        <v>0.51080304291385581</v>
      </c>
      <c r="G53" s="1089">
        <v>0.52828669970573794</v>
      </c>
      <c r="H53" s="1089">
        <v>0.41814727405742314</v>
      </c>
      <c r="I53" s="1722">
        <v>0.51003139744214276</v>
      </c>
      <c r="J53" s="1723">
        <v>0.48696731697110601</v>
      </c>
      <c r="K53" s="1723">
        <v>0.48644189834839668</v>
      </c>
      <c r="L53" s="1723">
        <v>0.46396489508729521</v>
      </c>
      <c r="M53" s="1723">
        <v>0.44265332023859189</v>
      </c>
      <c r="N53" s="1723">
        <v>0.44527872792351619</v>
      </c>
      <c r="O53" s="1723">
        <v>0.44263704277733701</v>
      </c>
      <c r="P53" s="1723">
        <v>0.43507807730840059</v>
      </c>
      <c r="Q53" s="1723">
        <v>0.42520095245958134</v>
      </c>
      <c r="R53" s="1723">
        <v>0.41912692163618875</v>
      </c>
      <c r="S53" s="1723">
        <v>0.40712140073330727</v>
      </c>
      <c r="T53" s="1724">
        <v>0.41814727405742314</v>
      </c>
      <c r="U53" s="1061" t="s">
        <v>1009</v>
      </c>
      <c r="V53" s="847"/>
      <c r="W53" s="847"/>
      <c r="X53" s="847"/>
      <c r="Y53" s="847"/>
      <c r="Z53" s="847"/>
      <c r="AA53" s="847"/>
      <c r="AB53" s="847"/>
      <c r="AC53" s="847"/>
      <c r="AD53" s="847"/>
      <c r="AE53" s="847"/>
      <c r="AF53" s="847"/>
      <c r="AG53" s="847"/>
      <c r="AH53" s="847"/>
    </row>
    <row r="54" spans="2:34" s="365" customFormat="1" ht="26.1" customHeight="1" x14ac:dyDescent="0.2">
      <c r="B54" s="618" t="s">
        <v>966</v>
      </c>
      <c r="C54" s="1089">
        <v>0.29536225772615626</v>
      </c>
      <c r="D54" s="1089">
        <v>0.35560695760556005</v>
      </c>
      <c r="E54" s="1089">
        <v>0.41393228088873224</v>
      </c>
      <c r="F54" s="1089">
        <v>0.48919695708614414</v>
      </c>
      <c r="G54" s="1089">
        <v>0.47171330029426212</v>
      </c>
      <c r="H54" s="1089">
        <v>0.58185272594257686</v>
      </c>
      <c r="I54" s="1722">
        <v>0.48996860255785712</v>
      </c>
      <c r="J54" s="1723">
        <v>0.51303268302889393</v>
      </c>
      <c r="K54" s="1723">
        <v>0.51355810165160332</v>
      </c>
      <c r="L54" s="1723">
        <v>0.53603510491270479</v>
      </c>
      <c r="M54" s="1723">
        <v>0.55734667976140806</v>
      </c>
      <c r="N54" s="1723">
        <v>0.55472127207648381</v>
      </c>
      <c r="O54" s="1723">
        <v>0.55736295722266305</v>
      </c>
      <c r="P54" s="1723">
        <v>0.56492192269159947</v>
      </c>
      <c r="Q54" s="1723">
        <v>0.57479904754041866</v>
      </c>
      <c r="R54" s="1723">
        <v>0.58087307836381119</v>
      </c>
      <c r="S54" s="1723">
        <v>0.59287859926669284</v>
      </c>
      <c r="T54" s="1724">
        <v>0.58185272594257686</v>
      </c>
      <c r="U54" s="1061" t="s">
        <v>1008</v>
      </c>
      <c r="V54" s="847"/>
      <c r="W54" s="847"/>
      <c r="X54" s="847"/>
      <c r="Y54" s="847"/>
      <c r="Z54" s="847"/>
      <c r="AA54" s="847"/>
      <c r="AB54" s="847"/>
      <c r="AC54" s="847"/>
      <c r="AD54" s="847"/>
      <c r="AE54" s="847"/>
      <c r="AF54" s="847"/>
      <c r="AG54" s="847"/>
      <c r="AH54" s="847"/>
    </row>
    <row r="55" spans="2:34" s="365" customFormat="1" ht="26.1" customHeight="1" x14ac:dyDescent="0.2">
      <c r="B55" s="454" t="s">
        <v>331</v>
      </c>
      <c r="C55" s="1090">
        <v>1</v>
      </c>
      <c r="D55" s="1090">
        <v>1</v>
      </c>
      <c r="E55" s="1090">
        <v>1</v>
      </c>
      <c r="F55" s="1090">
        <v>1</v>
      </c>
      <c r="G55" s="1090">
        <v>1</v>
      </c>
      <c r="H55" s="1090">
        <v>1</v>
      </c>
      <c r="I55" s="1719">
        <v>0.99999999999999989</v>
      </c>
      <c r="J55" s="1720">
        <v>1</v>
      </c>
      <c r="K55" s="1720">
        <v>1</v>
      </c>
      <c r="L55" s="1720">
        <v>1</v>
      </c>
      <c r="M55" s="1720">
        <v>1</v>
      </c>
      <c r="N55" s="1720">
        <v>1</v>
      </c>
      <c r="O55" s="1720">
        <v>1</v>
      </c>
      <c r="P55" s="1720">
        <v>1</v>
      </c>
      <c r="Q55" s="1720">
        <v>1</v>
      </c>
      <c r="R55" s="1720">
        <v>1</v>
      </c>
      <c r="S55" s="1720">
        <v>1</v>
      </c>
      <c r="T55" s="1721">
        <v>1</v>
      </c>
      <c r="U55" s="617" t="s">
        <v>1005</v>
      </c>
      <c r="V55" s="847"/>
      <c r="W55" s="847"/>
      <c r="X55" s="847"/>
      <c r="Y55" s="847"/>
      <c r="Z55" s="847"/>
      <c r="AA55" s="847"/>
      <c r="AB55" s="847"/>
      <c r="AC55" s="847"/>
      <c r="AD55" s="847"/>
      <c r="AE55" s="847"/>
      <c r="AF55" s="847"/>
      <c r="AG55" s="847"/>
      <c r="AH55" s="847"/>
    </row>
    <row r="56" spans="2:34" s="365" customFormat="1" ht="12" customHeight="1" x14ac:dyDescent="0.2">
      <c r="B56" s="618"/>
      <c r="C56" s="1089"/>
      <c r="D56" s="1089"/>
      <c r="E56" s="1089"/>
      <c r="F56" s="1089"/>
      <c r="G56" s="1089"/>
      <c r="H56" s="1089"/>
      <c r="I56" s="1722"/>
      <c r="J56" s="1723"/>
      <c r="K56" s="1723"/>
      <c r="L56" s="1723"/>
      <c r="M56" s="1723"/>
      <c r="N56" s="1723"/>
      <c r="O56" s="1723"/>
      <c r="P56" s="1723"/>
      <c r="Q56" s="1723"/>
      <c r="R56" s="1723"/>
      <c r="S56" s="1723"/>
      <c r="T56" s="1724"/>
      <c r="U56" s="619"/>
      <c r="V56" s="847"/>
      <c r="W56" s="847"/>
      <c r="X56" s="847"/>
      <c r="Y56" s="847"/>
      <c r="Z56" s="847"/>
      <c r="AA56" s="847"/>
      <c r="AB56" s="847"/>
      <c r="AC56" s="847"/>
      <c r="AD56" s="847"/>
      <c r="AE56" s="847"/>
      <c r="AF56" s="847"/>
      <c r="AG56" s="847"/>
      <c r="AH56" s="847"/>
    </row>
    <row r="57" spans="2:34" s="365" customFormat="1" ht="26.1" customHeight="1" x14ac:dyDescent="0.2">
      <c r="B57" s="455" t="s">
        <v>971</v>
      </c>
      <c r="C57" s="1089"/>
      <c r="D57" s="1089"/>
      <c r="E57" s="1089"/>
      <c r="F57" s="1089"/>
      <c r="G57" s="1089"/>
      <c r="H57" s="1089"/>
      <c r="I57" s="1722"/>
      <c r="J57" s="1723"/>
      <c r="K57" s="1723"/>
      <c r="L57" s="1723"/>
      <c r="M57" s="1723"/>
      <c r="N57" s="1723"/>
      <c r="O57" s="1723"/>
      <c r="P57" s="1723"/>
      <c r="Q57" s="1723"/>
      <c r="R57" s="1723"/>
      <c r="S57" s="1723"/>
      <c r="T57" s="1724"/>
      <c r="U57" s="1110" t="s">
        <v>1055</v>
      </c>
      <c r="V57" s="847"/>
      <c r="W57" s="847"/>
      <c r="X57" s="847"/>
      <c r="Y57" s="847"/>
      <c r="Z57" s="847"/>
      <c r="AA57" s="847"/>
      <c r="AB57" s="847"/>
      <c r="AC57" s="847"/>
      <c r="AD57" s="847"/>
      <c r="AE57" s="847"/>
      <c r="AF57" s="847"/>
      <c r="AG57" s="847"/>
      <c r="AH57" s="847"/>
    </row>
    <row r="58" spans="2:34" s="365" customFormat="1" ht="26.1" customHeight="1" x14ac:dyDescent="0.2">
      <c r="B58" s="618" t="s">
        <v>972</v>
      </c>
      <c r="C58" s="1089">
        <v>0.35822197275109063</v>
      </c>
      <c r="D58" s="1089">
        <v>0.32534453978634598</v>
      </c>
      <c r="E58" s="1089">
        <v>0.40876672138441711</v>
      </c>
      <c r="F58" s="1089">
        <v>0.45980470460985551</v>
      </c>
      <c r="G58" s="1089">
        <v>0.50510710369140377</v>
      </c>
      <c r="H58" s="1089">
        <v>0.52148144807522057</v>
      </c>
      <c r="I58" s="1722">
        <v>0.49317167759397723</v>
      </c>
      <c r="J58" s="1723">
        <v>0.49386323483515571</v>
      </c>
      <c r="K58" s="1723">
        <v>0.49184142907980877</v>
      </c>
      <c r="L58" s="1723">
        <v>0.49791089208462264</v>
      </c>
      <c r="M58" s="1723">
        <v>0.4936432129135544</v>
      </c>
      <c r="N58" s="1723">
        <v>0.49538486573477003</v>
      </c>
      <c r="O58" s="1723">
        <v>0.49701272136183777</v>
      </c>
      <c r="P58" s="1723">
        <v>0.50463395718719595</v>
      </c>
      <c r="Q58" s="1723">
        <v>0.50681394271772573</v>
      </c>
      <c r="R58" s="1723">
        <v>0.50770936636582253</v>
      </c>
      <c r="S58" s="1723">
        <v>0.50800933986190289</v>
      </c>
      <c r="T58" s="1724">
        <v>0.52148144807522057</v>
      </c>
      <c r="U58" s="619" t="s">
        <v>789</v>
      </c>
      <c r="V58" s="847"/>
      <c r="W58" s="847"/>
      <c r="X58" s="847"/>
      <c r="Y58" s="847"/>
      <c r="Z58" s="847"/>
      <c r="AA58" s="847"/>
      <c r="AB58" s="847"/>
      <c r="AC58" s="847"/>
      <c r="AD58" s="847"/>
      <c r="AE58" s="847"/>
      <c r="AF58" s="847"/>
      <c r="AG58" s="847"/>
      <c r="AH58" s="847"/>
    </row>
    <row r="59" spans="2:34" s="365" customFormat="1" ht="26.1" customHeight="1" x14ac:dyDescent="0.2">
      <c r="B59" s="618" t="s">
        <v>973</v>
      </c>
      <c r="C59" s="1089">
        <v>0.54636415312434894</v>
      </c>
      <c r="D59" s="1089">
        <v>0.60391057289680961</v>
      </c>
      <c r="E59" s="1089">
        <v>0.52515463221044845</v>
      </c>
      <c r="F59" s="1089">
        <v>0.47829103601817691</v>
      </c>
      <c r="G59" s="1089">
        <v>0.41911127709594542</v>
      </c>
      <c r="H59" s="1089">
        <v>0.41796336060570999</v>
      </c>
      <c r="I59" s="1722">
        <v>0.42942404333422468</v>
      </c>
      <c r="J59" s="1723">
        <v>0.42592494792294122</v>
      </c>
      <c r="K59" s="1723">
        <v>0.43116523218855674</v>
      </c>
      <c r="L59" s="1723">
        <v>0.43109544434689501</v>
      </c>
      <c r="M59" s="1723">
        <v>0.43153987473250827</v>
      </c>
      <c r="N59" s="1723">
        <v>0.42870780013995069</v>
      </c>
      <c r="O59" s="1723">
        <v>0.42982289464413526</v>
      </c>
      <c r="P59" s="1723">
        <v>0.42705401840165547</v>
      </c>
      <c r="Q59" s="1723">
        <v>0.42770719868144164</v>
      </c>
      <c r="R59" s="1723">
        <v>0.42888385647844435</v>
      </c>
      <c r="S59" s="1723">
        <v>0.43143779147707212</v>
      </c>
      <c r="T59" s="1724">
        <v>0.41796336060570999</v>
      </c>
      <c r="U59" s="619" t="s">
        <v>826</v>
      </c>
      <c r="V59" s="847"/>
      <c r="W59" s="847"/>
      <c r="X59" s="847"/>
      <c r="Y59" s="847"/>
      <c r="Z59" s="847"/>
      <c r="AA59" s="847"/>
      <c r="AB59" s="847"/>
      <c r="AC59" s="847"/>
      <c r="AD59" s="847"/>
      <c r="AE59" s="847"/>
      <c r="AF59" s="847"/>
      <c r="AG59" s="847"/>
      <c r="AH59" s="847"/>
    </row>
    <row r="60" spans="2:34" s="365" customFormat="1" ht="26.1" customHeight="1" x14ac:dyDescent="0.2">
      <c r="B60" s="618" t="s">
        <v>974</v>
      </c>
      <c r="C60" s="1089">
        <v>9.5413874124560483E-2</v>
      </c>
      <c r="D60" s="1089">
        <v>7.0744887316844418E-2</v>
      </c>
      <c r="E60" s="1089">
        <v>6.6078646405134486E-2</v>
      </c>
      <c r="F60" s="1089">
        <v>6.190425937196755E-2</v>
      </c>
      <c r="G60" s="1089">
        <v>7.5781619212650697E-2</v>
      </c>
      <c r="H60" s="1089">
        <v>6.0555191319069418E-2</v>
      </c>
      <c r="I60" s="1722">
        <v>7.7404279071798116E-2</v>
      </c>
      <c r="J60" s="1723">
        <v>8.0211817241903127E-2</v>
      </c>
      <c r="K60" s="1723">
        <v>7.6993338731634539E-2</v>
      </c>
      <c r="L60" s="1723">
        <v>7.0993663568482343E-2</v>
      </c>
      <c r="M60" s="1723">
        <v>7.4816912353937448E-2</v>
      </c>
      <c r="N60" s="1723">
        <v>7.5907334125279252E-2</v>
      </c>
      <c r="O60" s="1723">
        <v>7.3164383994026944E-2</v>
      </c>
      <c r="P60" s="1723">
        <v>6.83120244111486E-2</v>
      </c>
      <c r="Q60" s="1723">
        <v>6.5478858600832607E-2</v>
      </c>
      <c r="R60" s="1723">
        <v>6.3406777155733049E-2</v>
      </c>
      <c r="S60" s="1723">
        <v>6.0552868661025015E-2</v>
      </c>
      <c r="T60" s="1724">
        <v>6.0555191319069418E-2</v>
      </c>
      <c r="U60" s="619" t="s">
        <v>827</v>
      </c>
      <c r="V60" s="847"/>
      <c r="W60" s="847"/>
      <c r="X60" s="847"/>
      <c r="Y60" s="847"/>
      <c r="Z60" s="847"/>
      <c r="AA60" s="847"/>
      <c r="AB60" s="847"/>
      <c r="AC60" s="847"/>
      <c r="AD60" s="847"/>
      <c r="AE60" s="847"/>
      <c r="AF60" s="847"/>
      <c r="AG60" s="847"/>
      <c r="AH60" s="847"/>
    </row>
    <row r="61" spans="2:34" s="365" customFormat="1" ht="26.1" customHeight="1" x14ac:dyDescent="0.2">
      <c r="B61" s="454" t="s">
        <v>331</v>
      </c>
      <c r="C61" s="1090">
        <v>1</v>
      </c>
      <c r="D61" s="1090">
        <v>1</v>
      </c>
      <c r="E61" s="1090">
        <v>1</v>
      </c>
      <c r="F61" s="1090">
        <v>0.99999999999999989</v>
      </c>
      <c r="G61" s="1090">
        <v>0.99999999999999989</v>
      </c>
      <c r="H61" s="1090">
        <v>1</v>
      </c>
      <c r="I61" s="1719">
        <v>1</v>
      </c>
      <c r="J61" s="1720">
        <v>1</v>
      </c>
      <c r="K61" s="1720">
        <v>1</v>
      </c>
      <c r="L61" s="1720">
        <v>1</v>
      </c>
      <c r="M61" s="1720">
        <v>1.0000000000000002</v>
      </c>
      <c r="N61" s="1720">
        <v>1</v>
      </c>
      <c r="O61" s="1720">
        <v>0.99999999999999989</v>
      </c>
      <c r="P61" s="1720">
        <v>1</v>
      </c>
      <c r="Q61" s="1720">
        <v>1</v>
      </c>
      <c r="R61" s="1720">
        <v>0.99999999999999989</v>
      </c>
      <c r="S61" s="1720">
        <v>1</v>
      </c>
      <c r="T61" s="1721">
        <v>1</v>
      </c>
      <c r="U61" s="617" t="s">
        <v>1005</v>
      </c>
      <c r="V61" s="847"/>
      <c r="W61" s="847"/>
      <c r="X61" s="847"/>
      <c r="Y61" s="847"/>
      <c r="Z61" s="847"/>
      <c r="AA61" s="847"/>
      <c r="AB61" s="847"/>
      <c r="AC61" s="847"/>
      <c r="AD61" s="847"/>
      <c r="AE61" s="847"/>
      <c r="AF61" s="847"/>
      <c r="AG61" s="847"/>
      <c r="AH61" s="847"/>
    </row>
    <row r="62" spans="2:34" s="365" customFormat="1" ht="12" customHeight="1" x14ac:dyDescent="0.2">
      <c r="B62" s="1109"/>
      <c r="C62" s="1092"/>
      <c r="D62" s="1092"/>
      <c r="E62" s="1092"/>
      <c r="F62" s="1092"/>
      <c r="G62" s="1092"/>
      <c r="H62" s="1092"/>
      <c r="I62" s="1095"/>
      <c r="J62" s="1093"/>
      <c r="K62" s="1093"/>
      <c r="L62" s="1093"/>
      <c r="M62" s="1093"/>
      <c r="N62" s="1093"/>
      <c r="O62" s="1093"/>
      <c r="P62" s="1093"/>
      <c r="Q62" s="1093"/>
      <c r="R62" s="1093"/>
      <c r="S62" s="1093"/>
      <c r="T62" s="1094"/>
      <c r="U62" s="1113"/>
      <c r="V62" s="847"/>
      <c r="W62" s="847"/>
      <c r="X62" s="847"/>
      <c r="Y62" s="847"/>
      <c r="Z62" s="847"/>
      <c r="AA62" s="847"/>
      <c r="AB62" s="847"/>
      <c r="AC62" s="847"/>
      <c r="AD62" s="847"/>
      <c r="AE62" s="847"/>
      <c r="AF62" s="847"/>
      <c r="AG62" s="847"/>
      <c r="AH62" s="847"/>
    </row>
    <row r="63" spans="2:34" s="365" customFormat="1" ht="26.1" customHeight="1" x14ac:dyDescent="0.2">
      <c r="B63" s="454" t="s">
        <v>977</v>
      </c>
      <c r="C63" s="1096">
        <v>0.2909402493304194</v>
      </c>
      <c r="D63" s="1096">
        <v>-0.26517888324804728</v>
      </c>
      <c r="E63" s="1096">
        <v>-4.7555971681160214E-3</v>
      </c>
      <c r="F63" s="1096">
        <v>0.26972358877888225</v>
      </c>
      <c r="G63" s="1096">
        <v>0.13874562536058899</v>
      </c>
      <c r="H63" s="1096">
        <v>0.19432183892641341</v>
      </c>
      <c r="I63" s="1725">
        <v>-2.8862646549459803E-2</v>
      </c>
      <c r="J63" s="1726">
        <v>3.3243215540129878E-2</v>
      </c>
      <c r="K63" s="1726">
        <v>1.0627045514610245E-2</v>
      </c>
      <c r="L63" s="1726">
        <v>5.3750423319081087E-2</v>
      </c>
      <c r="M63" s="1726">
        <v>-4.5071356034021015E-4</v>
      </c>
      <c r="N63" s="1726">
        <v>8.7905198814484109E-3</v>
      </c>
      <c r="O63" s="1726">
        <v>1.520706523079296E-2</v>
      </c>
      <c r="P63" s="1726">
        <v>3.3128163809132083E-2</v>
      </c>
      <c r="Q63" s="1726">
        <v>2.7040537642663454E-2</v>
      </c>
      <c r="R63" s="1726">
        <v>2.5778601126020817E-2</v>
      </c>
      <c r="S63" s="1726">
        <v>1.430208918603082E-2</v>
      </c>
      <c r="T63" s="1727">
        <v>-1.1021397688174006E-2</v>
      </c>
      <c r="U63" s="617" t="s">
        <v>1010</v>
      </c>
      <c r="V63" s="847"/>
      <c r="W63" s="847"/>
      <c r="X63" s="847"/>
      <c r="Y63" s="847"/>
      <c r="Z63" s="847"/>
      <c r="AA63" s="847"/>
      <c r="AB63" s="847"/>
      <c r="AC63" s="847"/>
      <c r="AD63" s="847"/>
      <c r="AE63" s="847"/>
      <c r="AF63" s="847"/>
      <c r="AG63" s="847"/>
      <c r="AH63" s="847"/>
    </row>
    <row r="64" spans="2:34" s="360" customFormat="1" ht="24.95" customHeight="1" thickBot="1" x14ac:dyDescent="0.25">
      <c r="B64" s="591"/>
      <c r="C64" s="1097"/>
      <c r="D64" s="1097"/>
      <c r="E64" s="1097"/>
      <c r="F64" s="1101"/>
      <c r="G64" s="1101"/>
      <c r="H64" s="1101"/>
      <c r="I64" s="1098"/>
      <c r="J64" s="1099"/>
      <c r="K64" s="1099"/>
      <c r="L64" s="1099"/>
      <c r="M64" s="1099"/>
      <c r="N64" s="1099"/>
      <c r="O64" s="1099"/>
      <c r="P64" s="1099"/>
      <c r="Q64" s="1099"/>
      <c r="R64" s="1099"/>
      <c r="S64" s="1099"/>
      <c r="T64" s="1100"/>
      <c r="U64" s="934"/>
      <c r="V64" s="847"/>
      <c r="W64" s="847"/>
      <c r="X64" s="847"/>
      <c r="Y64" s="847"/>
      <c r="Z64" s="847"/>
      <c r="AA64" s="847"/>
      <c r="AB64" s="847"/>
      <c r="AC64" s="847"/>
      <c r="AD64" s="847"/>
      <c r="AE64" s="847"/>
      <c r="AF64" s="847"/>
      <c r="AG64" s="847"/>
      <c r="AH64" s="847"/>
    </row>
    <row r="65" spans="2:33" s="1102" customFormat="1" ht="15.75" customHeight="1" thickTop="1" x14ac:dyDescent="0.2">
      <c r="C65" s="1103"/>
      <c r="D65" s="1103"/>
      <c r="E65" s="1103"/>
      <c r="F65" s="1103"/>
      <c r="G65" s="1103"/>
      <c r="H65" s="1103"/>
      <c r="I65" s="1103"/>
      <c r="J65" s="1103"/>
      <c r="K65" s="1103"/>
      <c r="L65" s="1103"/>
      <c r="M65" s="1103"/>
      <c r="N65" s="1103"/>
      <c r="O65" s="1103"/>
      <c r="P65" s="1103"/>
      <c r="Q65" s="1103"/>
      <c r="R65" s="1103"/>
      <c r="S65" s="1103"/>
      <c r="T65" s="1103"/>
      <c r="V65" s="847"/>
      <c r="W65" s="847"/>
      <c r="X65" s="847"/>
      <c r="Y65" s="847"/>
      <c r="Z65" s="847"/>
      <c r="AA65" s="847"/>
      <c r="AB65" s="847"/>
      <c r="AC65" s="847"/>
      <c r="AD65" s="847"/>
      <c r="AE65" s="847"/>
      <c r="AF65" s="847"/>
      <c r="AG65" s="847"/>
    </row>
    <row r="66" spans="2:33" s="417" customFormat="1" ht="24.75" customHeight="1" x14ac:dyDescent="0.5">
      <c r="B66" s="334" t="s">
        <v>1753</v>
      </c>
      <c r="C66" s="465"/>
      <c r="D66" s="465"/>
      <c r="E66" s="465"/>
      <c r="F66" s="465"/>
      <c r="G66" s="465"/>
      <c r="H66" s="465"/>
      <c r="I66" s="465"/>
      <c r="J66" s="465"/>
      <c r="K66" s="465"/>
      <c r="L66" s="465"/>
      <c r="M66" s="465"/>
      <c r="N66" s="465"/>
      <c r="O66" s="465"/>
      <c r="P66" s="465"/>
      <c r="Q66" s="465"/>
      <c r="R66" s="465"/>
      <c r="S66" s="465"/>
      <c r="T66" s="465"/>
      <c r="U66" s="334" t="s">
        <v>1755</v>
      </c>
      <c r="V66" s="472"/>
    </row>
    <row r="67" spans="2:33" s="808" customFormat="1" ht="23.25" x14ac:dyDescent="0.5">
      <c r="B67" s="357" t="s">
        <v>1922</v>
      </c>
      <c r="C67" s="809"/>
      <c r="D67" s="809"/>
      <c r="E67" s="809"/>
      <c r="F67" s="809"/>
      <c r="G67" s="809"/>
      <c r="H67" s="809"/>
      <c r="I67" s="809"/>
      <c r="J67" s="809"/>
      <c r="K67" s="809"/>
      <c r="L67" s="809"/>
      <c r="M67" s="809"/>
      <c r="N67" s="809"/>
      <c r="O67" s="809"/>
      <c r="P67" s="809"/>
      <c r="Q67" s="809"/>
      <c r="R67" s="809"/>
      <c r="S67" s="809"/>
      <c r="T67" s="809"/>
      <c r="U67" s="356" t="s">
        <v>1923</v>
      </c>
    </row>
    <row r="68" spans="2:33" ht="24.95" customHeight="1" x14ac:dyDescent="0.5">
      <c r="C68" s="92"/>
      <c r="D68" s="92"/>
      <c r="E68" s="92"/>
      <c r="F68" s="92"/>
      <c r="G68" s="92"/>
      <c r="H68" s="92"/>
      <c r="I68" s="92"/>
      <c r="J68" s="92"/>
      <c r="K68" s="92"/>
      <c r="L68" s="92"/>
      <c r="M68" s="92"/>
      <c r="N68" s="92"/>
      <c r="O68" s="92"/>
      <c r="P68" s="92"/>
      <c r="Q68" s="92"/>
      <c r="R68" s="92"/>
      <c r="S68" s="92"/>
      <c r="T68" s="92"/>
      <c r="U68" s="92"/>
    </row>
    <row r="69" spans="2:33" ht="24.95" customHeight="1" x14ac:dyDescent="0.5">
      <c r="C69" s="1599"/>
      <c r="D69" s="1632"/>
      <c r="E69" s="1599"/>
      <c r="F69" s="1599"/>
      <c r="G69" s="1599"/>
      <c r="H69" s="1599"/>
      <c r="I69" s="1599"/>
      <c r="J69" s="1599"/>
      <c r="K69" s="1599"/>
      <c r="L69" s="1599"/>
      <c r="M69" s="1599"/>
      <c r="N69" s="1599"/>
      <c r="O69" s="1599"/>
      <c r="P69" s="1599"/>
      <c r="Q69" s="1599"/>
      <c r="R69" s="1599"/>
      <c r="S69" s="1599"/>
      <c r="T69" s="1599"/>
      <c r="U69" s="92"/>
    </row>
    <row r="70" spans="2:33" ht="24.75" customHeight="1" x14ac:dyDescent="0.5">
      <c r="C70" s="1599"/>
      <c r="D70" s="1599"/>
      <c r="E70" s="1599"/>
      <c r="F70" s="1599"/>
      <c r="G70" s="1599"/>
      <c r="H70" s="1599"/>
      <c r="I70" s="1599"/>
      <c r="J70" s="1599"/>
      <c r="K70" s="1599"/>
      <c r="L70" s="1599"/>
      <c r="M70" s="1599"/>
      <c r="N70" s="1599"/>
      <c r="O70" s="1599"/>
      <c r="P70" s="1599"/>
      <c r="Q70" s="1599"/>
      <c r="R70" s="1599"/>
      <c r="S70" s="1599"/>
      <c r="T70" s="1599"/>
      <c r="U70" s="92"/>
    </row>
    <row r="71" spans="2:33" ht="21.75" x14ac:dyDescent="0.5">
      <c r="C71" s="1599"/>
      <c r="D71" s="1599"/>
      <c r="E71" s="1599"/>
      <c r="F71" s="1599"/>
      <c r="G71" s="1599"/>
      <c r="H71" s="1599"/>
      <c r="I71" s="1599"/>
      <c r="J71" s="1599"/>
      <c r="K71" s="1599"/>
      <c r="L71" s="1599"/>
      <c r="M71" s="1599"/>
      <c r="N71" s="1599"/>
      <c r="O71" s="1599"/>
      <c r="P71" s="1599"/>
      <c r="Q71" s="1599"/>
      <c r="R71" s="1599"/>
      <c r="S71" s="1599"/>
      <c r="T71" s="1599"/>
      <c r="U71" s="92"/>
    </row>
    <row r="72" spans="2:33" ht="21.75" x14ac:dyDescent="0.5">
      <c r="C72" s="1599"/>
      <c r="D72" s="1599"/>
      <c r="E72" s="1599"/>
      <c r="F72" s="1599"/>
      <c r="G72" s="1599"/>
      <c r="H72" s="1599"/>
      <c r="I72" s="1599"/>
      <c r="J72" s="1599"/>
      <c r="K72" s="1599"/>
      <c r="L72" s="1599"/>
      <c r="M72" s="1599"/>
      <c r="N72" s="1599"/>
      <c r="O72" s="1599"/>
      <c r="P72" s="1599"/>
      <c r="Q72" s="1599"/>
      <c r="R72" s="1599"/>
      <c r="S72" s="1599"/>
      <c r="T72" s="1599"/>
      <c r="U72" s="92"/>
    </row>
    <row r="73" spans="2:33" ht="21.75" x14ac:dyDescent="0.5">
      <c r="C73" s="92"/>
      <c r="D73" s="92"/>
      <c r="E73" s="92"/>
      <c r="F73" s="92"/>
      <c r="G73" s="92"/>
      <c r="H73" s="92"/>
      <c r="I73" s="92"/>
      <c r="J73" s="92"/>
      <c r="K73" s="92"/>
      <c r="L73" s="92"/>
      <c r="M73" s="92"/>
      <c r="N73" s="92"/>
      <c r="O73" s="92"/>
      <c r="P73" s="92"/>
      <c r="Q73" s="92"/>
      <c r="R73" s="92"/>
      <c r="S73" s="92"/>
      <c r="T73" s="92"/>
      <c r="U73" s="92"/>
    </row>
    <row r="74" spans="2:33" ht="21.75" x14ac:dyDescent="0.5">
      <c r="C74" s="92"/>
      <c r="D74" s="92"/>
      <c r="E74" s="92"/>
      <c r="F74" s="92"/>
      <c r="G74" s="92"/>
      <c r="H74" s="92"/>
      <c r="I74" s="92"/>
      <c r="J74" s="92"/>
      <c r="K74" s="92"/>
      <c r="L74" s="92"/>
      <c r="M74" s="92"/>
      <c r="N74" s="92"/>
      <c r="O74" s="92"/>
      <c r="P74" s="92"/>
      <c r="Q74" s="92"/>
      <c r="R74" s="92"/>
      <c r="S74" s="92"/>
      <c r="T74" s="92"/>
      <c r="U74" s="92"/>
    </row>
    <row r="75" spans="2:33" ht="21.75" x14ac:dyDescent="0.5">
      <c r="C75" s="92"/>
      <c r="D75" s="92"/>
      <c r="E75" s="92"/>
      <c r="F75" s="92"/>
      <c r="G75" s="92"/>
      <c r="H75" s="92"/>
      <c r="I75" s="92"/>
      <c r="J75" s="92"/>
      <c r="K75" s="92"/>
      <c r="L75" s="92"/>
      <c r="M75" s="92"/>
      <c r="N75" s="92"/>
      <c r="O75" s="92"/>
      <c r="P75" s="92"/>
      <c r="Q75" s="92"/>
      <c r="R75" s="92"/>
      <c r="S75" s="92"/>
      <c r="T75" s="92"/>
      <c r="U75" s="92"/>
    </row>
    <row r="76" spans="2:33" ht="21.75" x14ac:dyDescent="0.5">
      <c r="C76" s="92"/>
      <c r="D76" s="92"/>
      <c r="E76" s="92"/>
      <c r="F76" s="92"/>
      <c r="G76" s="92"/>
      <c r="H76" s="92"/>
      <c r="I76" s="92"/>
      <c r="J76" s="92"/>
      <c r="K76" s="92"/>
      <c r="L76" s="92"/>
      <c r="M76" s="92"/>
      <c r="N76" s="92"/>
      <c r="O76" s="92"/>
      <c r="P76" s="92"/>
      <c r="Q76" s="92"/>
      <c r="R76" s="92"/>
      <c r="S76" s="92"/>
      <c r="T76" s="92"/>
      <c r="U76" s="92"/>
    </row>
    <row r="77" spans="2:33" ht="21.75" x14ac:dyDescent="0.5">
      <c r="C77" s="92"/>
      <c r="D77" s="92"/>
      <c r="E77" s="92"/>
      <c r="F77" s="92"/>
      <c r="G77" s="92"/>
      <c r="H77" s="92"/>
      <c r="I77" s="92"/>
      <c r="J77" s="92"/>
      <c r="K77" s="92"/>
      <c r="L77" s="92"/>
      <c r="M77" s="92"/>
      <c r="N77" s="92"/>
      <c r="O77" s="92"/>
      <c r="P77" s="92"/>
      <c r="Q77" s="92"/>
      <c r="R77" s="92"/>
      <c r="S77" s="92"/>
      <c r="T77" s="92"/>
      <c r="U77" s="92"/>
    </row>
    <row r="78" spans="2:33" ht="21.75" x14ac:dyDescent="0.5">
      <c r="C78" s="92"/>
      <c r="D78" s="92"/>
      <c r="E78" s="92"/>
      <c r="F78" s="92"/>
      <c r="G78" s="92"/>
      <c r="H78" s="92"/>
      <c r="I78" s="92"/>
      <c r="J78" s="92"/>
      <c r="K78" s="92"/>
      <c r="L78" s="92"/>
      <c r="M78" s="92"/>
      <c r="N78" s="92"/>
      <c r="O78" s="92"/>
      <c r="P78" s="92"/>
      <c r="Q78" s="92"/>
      <c r="R78" s="92"/>
      <c r="S78" s="92"/>
      <c r="T78" s="92"/>
      <c r="U78" s="92"/>
    </row>
    <row r="79" spans="2:33" ht="21.75" x14ac:dyDescent="0.5">
      <c r="C79" s="92"/>
      <c r="D79" s="92"/>
      <c r="E79" s="92"/>
      <c r="F79" s="92"/>
      <c r="G79" s="92"/>
      <c r="H79" s="92"/>
      <c r="I79" s="92"/>
      <c r="J79" s="92"/>
      <c r="K79" s="92"/>
      <c r="L79" s="92"/>
      <c r="M79" s="92"/>
      <c r="N79" s="92"/>
      <c r="O79" s="92"/>
      <c r="P79" s="92"/>
      <c r="Q79" s="92"/>
      <c r="R79" s="92"/>
      <c r="S79" s="92"/>
      <c r="T79" s="92"/>
      <c r="U79" s="92"/>
    </row>
    <row r="80" spans="2:33" ht="21.75" x14ac:dyDescent="0.5">
      <c r="C80" s="92"/>
      <c r="D80" s="92"/>
      <c r="E80" s="92"/>
      <c r="F80" s="92"/>
      <c r="G80" s="92"/>
      <c r="H80" s="92"/>
      <c r="I80" s="92"/>
      <c r="J80" s="92"/>
      <c r="K80" s="92"/>
      <c r="L80" s="92"/>
      <c r="M80" s="92"/>
      <c r="N80" s="92"/>
      <c r="O80" s="92"/>
      <c r="P80" s="92"/>
      <c r="Q80" s="92"/>
      <c r="R80" s="92"/>
      <c r="S80" s="92"/>
      <c r="T80" s="92"/>
      <c r="U80" s="92"/>
    </row>
    <row r="81" spans="3:21" ht="21.75" x14ac:dyDescent="0.5">
      <c r="C81" s="92"/>
      <c r="D81" s="92"/>
      <c r="E81" s="92"/>
      <c r="F81" s="92"/>
      <c r="G81" s="92"/>
      <c r="H81" s="92"/>
      <c r="I81" s="92"/>
      <c r="J81" s="92"/>
      <c r="K81" s="92"/>
      <c r="L81" s="92"/>
      <c r="M81" s="92"/>
      <c r="N81" s="92"/>
      <c r="O81" s="92"/>
      <c r="P81" s="92"/>
      <c r="Q81" s="92"/>
      <c r="R81" s="92"/>
      <c r="S81" s="92"/>
      <c r="T81" s="92"/>
      <c r="U81" s="92"/>
    </row>
    <row r="82" spans="3:21" ht="21.75" x14ac:dyDescent="0.5">
      <c r="C82" s="92"/>
      <c r="D82" s="92"/>
      <c r="E82" s="92"/>
      <c r="F82" s="92"/>
      <c r="G82" s="92"/>
      <c r="H82" s="92"/>
      <c r="I82" s="92"/>
      <c r="J82" s="92"/>
      <c r="K82" s="92"/>
      <c r="L82" s="92"/>
      <c r="M82" s="92"/>
      <c r="N82" s="92"/>
      <c r="O82" s="92"/>
      <c r="P82" s="92"/>
      <c r="Q82" s="92"/>
      <c r="R82" s="92"/>
      <c r="S82" s="92"/>
      <c r="T82" s="92"/>
      <c r="U82" s="92"/>
    </row>
    <row r="83" spans="3:21" ht="21.75" x14ac:dyDescent="0.5">
      <c r="C83" s="92"/>
      <c r="D83" s="92"/>
      <c r="E83" s="92"/>
      <c r="F83" s="92"/>
      <c r="G83" s="92"/>
      <c r="H83" s="92"/>
      <c r="I83" s="92"/>
      <c r="J83" s="92"/>
      <c r="K83" s="92"/>
      <c r="L83" s="92"/>
      <c r="M83" s="92"/>
      <c r="N83" s="92"/>
      <c r="O83" s="92"/>
      <c r="P83" s="92"/>
      <c r="Q83" s="92"/>
      <c r="R83" s="92"/>
      <c r="S83" s="92"/>
      <c r="T83" s="92"/>
      <c r="U83" s="92"/>
    </row>
    <row r="84" spans="3:21" ht="21.75" x14ac:dyDescent="0.5">
      <c r="C84" s="92"/>
      <c r="D84" s="92"/>
      <c r="E84" s="92"/>
      <c r="F84" s="92"/>
      <c r="G84" s="92"/>
      <c r="H84" s="92"/>
      <c r="I84" s="92"/>
      <c r="J84" s="92"/>
      <c r="K84" s="92"/>
      <c r="L84" s="92"/>
      <c r="M84" s="92"/>
      <c r="N84" s="92"/>
      <c r="O84" s="92"/>
      <c r="P84" s="92"/>
      <c r="Q84" s="92"/>
      <c r="R84" s="92"/>
      <c r="S84" s="92"/>
      <c r="T84" s="92"/>
      <c r="U84" s="92"/>
    </row>
    <row r="85" spans="3:21" ht="21.75" x14ac:dyDescent="0.5">
      <c r="C85" s="92"/>
      <c r="D85" s="92"/>
      <c r="E85" s="92"/>
      <c r="F85" s="92"/>
      <c r="G85" s="92"/>
      <c r="H85" s="92"/>
      <c r="I85" s="92"/>
      <c r="J85" s="92"/>
      <c r="K85" s="92"/>
      <c r="L85" s="92"/>
      <c r="M85" s="92"/>
      <c r="N85" s="92"/>
      <c r="O85" s="92"/>
      <c r="P85" s="92"/>
      <c r="Q85" s="92"/>
      <c r="R85" s="92"/>
      <c r="S85" s="92"/>
      <c r="T85" s="92"/>
      <c r="U85" s="92"/>
    </row>
    <row r="86" spans="3:21" ht="21.75" x14ac:dyDescent="0.5">
      <c r="C86" s="92"/>
      <c r="D86" s="92"/>
      <c r="E86" s="92"/>
      <c r="F86" s="92"/>
      <c r="G86" s="92"/>
      <c r="H86" s="92"/>
      <c r="I86" s="92"/>
      <c r="J86" s="92"/>
      <c r="K86" s="92"/>
      <c r="L86" s="92"/>
      <c r="M86" s="92"/>
      <c r="N86" s="92"/>
      <c r="O86" s="92"/>
      <c r="P86" s="92"/>
      <c r="Q86" s="92"/>
      <c r="R86" s="92"/>
      <c r="S86" s="92"/>
      <c r="T86" s="92"/>
      <c r="U86" s="92"/>
    </row>
    <row r="87" spans="3:21" ht="21.75" x14ac:dyDescent="0.5">
      <c r="C87" s="92"/>
      <c r="D87" s="92"/>
      <c r="E87" s="92"/>
      <c r="F87" s="92"/>
      <c r="G87" s="92"/>
      <c r="H87" s="92"/>
      <c r="I87" s="92"/>
      <c r="J87" s="92"/>
      <c r="K87" s="92"/>
      <c r="L87" s="92"/>
      <c r="M87" s="92"/>
      <c r="N87" s="92"/>
      <c r="O87" s="92"/>
      <c r="P87" s="92"/>
      <c r="Q87" s="92"/>
      <c r="R87" s="92"/>
      <c r="S87" s="92"/>
      <c r="T87" s="92"/>
      <c r="U87" s="92"/>
    </row>
    <row r="88" spans="3:21" ht="21.75" x14ac:dyDescent="0.5">
      <c r="C88" s="92"/>
      <c r="D88" s="92"/>
      <c r="E88" s="92"/>
      <c r="F88" s="92"/>
      <c r="G88" s="92"/>
      <c r="H88" s="92"/>
      <c r="I88" s="92"/>
      <c r="J88" s="92"/>
      <c r="K88" s="92"/>
      <c r="L88" s="92"/>
      <c r="M88" s="92"/>
      <c r="N88" s="92"/>
      <c r="O88" s="92"/>
      <c r="P88" s="92"/>
      <c r="Q88" s="92"/>
      <c r="R88" s="92"/>
      <c r="S88" s="92"/>
      <c r="T88" s="92"/>
      <c r="U88" s="92"/>
    </row>
    <row r="89" spans="3:21" ht="21.75" x14ac:dyDescent="0.5">
      <c r="C89" s="92"/>
      <c r="D89" s="92"/>
      <c r="E89" s="92"/>
      <c r="F89" s="92"/>
      <c r="G89" s="92"/>
      <c r="H89" s="92"/>
      <c r="I89" s="92"/>
      <c r="J89" s="92"/>
      <c r="K89" s="92"/>
      <c r="L89" s="92"/>
      <c r="M89" s="92"/>
      <c r="N89" s="92"/>
      <c r="O89" s="92"/>
      <c r="P89" s="92"/>
      <c r="Q89" s="92"/>
      <c r="R89" s="92"/>
      <c r="S89" s="92"/>
      <c r="T89" s="92"/>
      <c r="U89" s="92"/>
    </row>
    <row r="90" spans="3:21" ht="21.75" x14ac:dyDescent="0.5">
      <c r="C90" s="92"/>
      <c r="D90" s="92"/>
      <c r="E90" s="92"/>
      <c r="F90" s="92"/>
      <c r="G90" s="92"/>
      <c r="H90" s="92"/>
      <c r="I90" s="92"/>
      <c r="J90" s="92"/>
      <c r="K90" s="92"/>
      <c r="L90" s="92"/>
      <c r="M90" s="92"/>
      <c r="N90" s="92"/>
      <c r="O90" s="92"/>
      <c r="P90" s="92"/>
      <c r="Q90" s="92"/>
      <c r="R90" s="92"/>
      <c r="S90" s="92"/>
      <c r="T90" s="92"/>
    </row>
    <row r="91" spans="3:21" ht="21.75" x14ac:dyDescent="0.5">
      <c r="C91" s="92"/>
      <c r="D91" s="92"/>
      <c r="E91" s="92"/>
      <c r="F91" s="92"/>
      <c r="G91" s="92"/>
      <c r="H91" s="92"/>
      <c r="I91" s="92"/>
      <c r="J91" s="92"/>
      <c r="K91" s="92"/>
      <c r="L91" s="92"/>
      <c r="M91" s="92"/>
      <c r="N91" s="92"/>
      <c r="O91" s="92"/>
      <c r="P91" s="92"/>
      <c r="Q91" s="92"/>
      <c r="R91" s="92"/>
      <c r="S91" s="92"/>
      <c r="T91" s="92"/>
    </row>
    <row r="92" spans="3:21" ht="21.75" x14ac:dyDescent="0.5">
      <c r="C92" s="92"/>
      <c r="D92" s="92"/>
      <c r="E92" s="92"/>
      <c r="F92" s="92"/>
      <c r="G92" s="92"/>
      <c r="H92" s="92"/>
      <c r="I92" s="92"/>
      <c r="J92" s="92"/>
      <c r="K92" s="92"/>
      <c r="L92" s="92"/>
      <c r="M92" s="92"/>
      <c r="N92" s="92"/>
      <c r="O92" s="92"/>
      <c r="P92" s="92"/>
      <c r="Q92" s="92"/>
      <c r="R92" s="92"/>
      <c r="S92" s="92"/>
      <c r="T92" s="92"/>
    </row>
    <row r="93" spans="3:21" ht="21.75" x14ac:dyDescent="0.5">
      <c r="C93" s="92"/>
      <c r="D93" s="92"/>
      <c r="E93" s="92"/>
      <c r="F93" s="92"/>
      <c r="G93" s="92"/>
      <c r="H93" s="92"/>
      <c r="I93" s="92"/>
      <c r="J93" s="92"/>
      <c r="K93" s="92"/>
      <c r="L93" s="92"/>
      <c r="M93" s="92"/>
      <c r="N93" s="92"/>
      <c r="O93" s="92"/>
      <c r="P93" s="92"/>
      <c r="Q93" s="92"/>
      <c r="R93" s="92"/>
      <c r="S93" s="92"/>
      <c r="T93" s="92"/>
    </row>
    <row r="94" spans="3:21" ht="21.75" x14ac:dyDescent="0.5">
      <c r="C94" s="92"/>
      <c r="D94" s="92"/>
      <c r="E94" s="92"/>
      <c r="F94" s="92"/>
      <c r="G94" s="92"/>
      <c r="H94" s="92"/>
      <c r="I94" s="1599"/>
      <c r="J94" s="1599"/>
      <c r="K94" s="1599"/>
      <c r="L94" s="1599"/>
      <c r="M94" s="1599"/>
      <c r="N94" s="1599"/>
      <c r="O94" s="1599"/>
      <c r="P94" s="1599"/>
      <c r="Q94" s="1599"/>
      <c r="R94" s="1599"/>
      <c r="S94" s="1599"/>
      <c r="T94" s="1599"/>
    </row>
    <row r="95" spans="3:21" ht="21.75" x14ac:dyDescent="0.5">
      <c r="C95" s="92"/>
      <c r="D95" s="92"/>
      <c r="E95" s="92"/>
      <c r="F95" s="92"/>
      <c r="G95" s="92"/>
      <c r="H95" s="92"/>
      <c r="I95" s="1599"/>
      <c r="J95" s="1599"/>
      <c r="K95" s="1599"/>
      <c r="L95" s="1599"/>
      <c r="M95" s="1599"/>
      <c r="N95" s="1599"/>
      <c r="O95" s="1599"/>
      <c r="P95" s="1599"/>
      <c r="Q95" s="1599"/>
      <c r="R95" s="1599"/>
      <c r="S95" s="1599"/>
      <c r="T95" s="1599"/>
    </row>
    <row r="96" spans="3:21" ht="21.75" x14ac:dyDescent="0.5">
      <c r="C96" s="92"/>
      <c r="D96" s="92"/>
      <c r="E96" s="92"/>
      <c r="F96" s="92"/>
      <c r="G96" s="92"/>
      <c r="H96" s="92"/>
      <c r="I96" s="1599"/>
      <c r="J96" s="1599"/>
      <c r="K96" s="1599"/>
      <c r="L96" s="1599"/>
      <c r="M96" s="1599"/>
      <c r="N96" s="1599"/>
      <c r="O96" s="1599"/>
      <c r="P96" s="1599"/>
      <c r="Q96" s="1599"/>
      <c r="R96" s="1599"/>
      <c r="S96" s="1599"/>
      <c r="T96" s="1599"/>
    </row>
    <row r="97" spans="3:20" ht="21.75" x14ac:dyDescent="0.5">
      <c r="C97" s="92"/>
      <c r="D97" s="92"/>
      <c r="E97" s="92"/>
      <c r="F97" s="92"/>
      <c r="G97" s="92"/>
      <c r="H97" s="92"/>
      <c r="I97" s="1599"/>
      <c r="J97" s="1599"/>
      <c r="K97" s="1599"/>
      <c r="L97" s="1599"/>
      <c r="M97" s="1599"/>
      <c r="N97" s="1599"/>
      <c r="O97" s="1599"/>
      <c r="P97" s="1599"/>
      <c r="Q97" s="1599"/>
      <c r="R97" s="1599"/>
      <c r="S97" s="1599"/>
      <c r="T97" s="1599"/>
    </row>
    <row r="98" spans="3:20" ht="21.75" x14ac:dyDescent="0.5">
      <c r="C98" s="92"/>
      <c r="D98" s="92"/>
      <c r="E98" s="92"/>
      <c r="F98" s="92"/>
      <c r="G98" s="92"/>
      <c r="H98" s="92"/>
      <c r="I98" s="1599"/>
      <c r="J98" s="1599"/>
      <c r="K98" s="1599"/>
      <c r="L98" s="1599"/>
      <c r="M98" s="1599"/>
      <c r="N98" s="1599"/>
      <c r="O98" s="1599"/>
      <c r="P98" s="1599"/>
      <c r="Q98" s="1599"/>
      <c r="R98" s="1599"/>
      <c r="S98" s="1599"/>
      <c r="T98" s="1599"/>
    </row>
    <row r="99" spans="3:20" ht="21.75" x14ac:dyDescent="0.5">
      <c r="C99" s="92"/>
      <c r="D99" s="92"/>
      <c r="E99" s="92"/>
      <c r="F99" s="92"/>
      <c r="G99" s="92"/>
      <c r="H99" s="92"/>
      <c r="I99" s="1599"/>
      <c r="J99" s="1599"/>
      <c r="K99" s="1599"/>
      <c r="L99" s="1599"/>
      <c r="M99" s="1599"/>
      <c r="N99" s="1599"/>
      <c r="O99" s="1599"/>
      <c r="P99" s="1599"/>
      <c r="Q99" s="1599"/>
      <c r="R99" s="1599"/>
      <c r="S99" s="1599"/>
      <c r="T99" s="1599"/>
    </row>
    <row r="100" spans="3:20" ht="21.75" x14ac:dyDescent="0.5">
      <c r="C100" s="92"/>
      <c r="D100" s="92"/>
      <c r="E100" s="92"/>
      <c r="F100" s="92"/>
      <c r="G100" s="92"/>
      <c r="H100" s="92"/>
      <c r="I100" s="1599"/>
      <c r="J100" s="1599"/>
      <c r="K100" s="1599"/>
      <c r="L100" s="1599"/>
      <c r="M100" s="1599"/>
      <c r="N100" s="1599"/>
      <c r="O100" s="1599"/>
      <c r="P100" s="1599"/>
      <c r="Q100" s="1599"/>
      <c r="R100" s="1599"/>
      <c r="S100" s="1599"/>
      <c r="T100" s="1599"/>
    </row>
    <row r="101" spans="3:20" ht="21.75" x14ac:dyDescent="0.5">
      <c r="C101" s="92"/>
      <c r="D101" s="92"/>
      <c r="E101" s="92"/>
      <c r="F101" s="92"/>
      <c r="G101" s="92"/>
      <c r="H101" s="92"/>
      <c r="I101" s="1599"/>
      <c r="J101" s="1599"/>
      <c r="K101" s="1599"/>
      <c r="L101" s="1599"/>
      <c r="M101" s="1599"/>
      <c r="N101" s="1599"/>
      <c r="O101" s="1599"/>
      <c r="P101" s="1599"/>
      <c r="Q101" s="1599"/>
      <c r="R101" s="1599"/>
      <c r="S101" s="1599"/>
      <c r="T101" s="1599"/>
    </row>
    <row r="102" spans="3:20" ht="21.75" x14ac:dyDescent="0.5">
      <c r="C102" s="92"/>
      <c r="D102" s="92"/>
      <c r="E102" s="92"/>
      <c r="F102" s="92"/>
      <c r="G102" s="92"/>
      <c r="H102" s="92"/>
      <c r="I102" s="1599"/>
      <c r="J102" s="1599"/>
      <c r="K102" s="1599"/>
      <c r="L102" s="1599"/>
      <c r="M102" s="1599"/>
      <c r="N102" s="1599"/>
      <c r="O102" s="1599"/>
      <c r="P102" s="1599"/>
      <c r="Q102" s="1599"/>
      <c r="R102" s="1599"/>
      <c r="S102" s="1599"/>
      <c r="T102" s="1599"/>
    </row>
    <row r="103" spans="3:20" ht="21.75" x14ac:dyDescent="0.5">
      <c r="C103" s="92"/>
      <c r="D103" s="92"/>
      <c r="E103" s="92"/>
      <c r="F103" s="92"/>
      <c r="G103" s="92"/>
      <c r="H103" s="92"/>
      <c r="I103" s="1599"/>
      <c r="J103" s="1599"/>
      <c r="K103" s="1599"/>
      <c r="L103" s="1599"/>
      <c r="M103" s="1599"/>
      <c r="N103" s="1599"/>
      <c r="O103" s="1599"/>
      <c r="P103" s="1599"/>
      <c r="Q103" s="1599"/>
      <c r="R103" s="1599"/>
      <c r="S103" s="1599"/>
      <c r="T103" s="1599"/>
    </row>
    <row r="104" spans="3:20" ht="21.75" x14ac:dyDescent="0.5">
      <c r="C104" s="92"/>
      <c r="D104" s="92"/>
      <c r="E104" s="92"/>
      <c r="F104" s="92"/>
      <c r="G104" s="92"/>
      <c r="H104" s="92"/>
      <c r="I104" s="1599"/>
      <c r="J104" s="1599"/>
      <c r="K104" s="1599"/>
      <c r="L104" s="1599"/>
      <c r="M104" s="1599"/>
      <c r="N104" s="1599"/>
      <c r="O104" s="1599"/>
      <c r="P104" s="1599"/>
      <c r="Q104" s="1599"/>
      <c r="R104" s="1599"/>
      <c r="S104" s="1599"/>
      <c r="T104" s="1599"/>
    </row>
    <row r="105" spans="3:20" ht="21.75" x14ac:dyDescent="0.5">
      <c r="C105" s="92"/>
      <c r="D105" s="92"/>
      <c r="E105" s="92"/>
      <c r="F105" s="92"/>
      <c r="G105" s="92"/>
      <c r="H105" s="92"/>
      <c r="I105" s="1599"/>
      <c r="J105" s="1599"/>
      <c r="K105" s="1599"/>
      <c r="L105" s="1599"/>
      <c r="M105" s="1599"/>
      <c r="N105" s="1599"/>
      <c r="O105" s="1599"/>
      <c r="P105" s="1599"/>
      <c r="Q105" s="1599"/>
      <c r="R105" s="1599"/>
      <c r="S105" s="1599"/>
      <c r="T105" s="1599"/>
    </row>
    <row r="106" spans="3:20" ht="21.75" x14ac:dyDescent="0.5">
      <c r="C106" s="92"/>
      <c r="D106" s="92"/>
      <c r="E106" s="92"/>
      <c r="F106" s="92"/>
      <c r="G106" s="92"/>
      <c r="H106" s="92"/>
      <c r="I106" s="1599"/>
      <c r="J106" s="1599"/>
      <c r="K106" s="1599"/>
      <c r="L106" s="1599"/>
      <c r="M106" s="1599"/>
      <c r="N106" s="1599"/>
      <c r="O106" s="1599"/>
      <c r="P106" s="1599"/>
      <c r="Q106" s="1599"/>
      <c r="R106" s="1599"/>
      <c r="S106" s="1599"/>
      <c r="T106" s="1599"/>
    </row>
    <row r="107" spans="3:20" ht="21.75" x14ac:dyDescent="0.5">
      <c r="C107" s="92"/>
      <c r="D107" s="92"/>
      <c r="E107" s="92"/>
      <c r="F107" s="92"/>
      <c r="G107" s="92"/>
      <c r="H107" s="92"/>
      <c r="I107" s="1599"/>
      <c r="J107" s="1599"/>
      <c r="K107" s="1599"/>
      <c r="L107" s="1599"/>
      <c r="M107" s="1599"/>
      <c r="N107" s="1599"/>
      <c r="O107" s="1599"/>
      <c r="P107" s="1599"/>
      <c r="Q107" s="1599"/>
      <c r="R107" s="1599"/>
      <c r="S107" s="1599"/>
      <c r="T107" s="1599"/>
    </row>
    <row r="108" spans="3:20" ht="21.75" x14ac:dyDescent="0.5">
      <c r="C108" s="92"/>
      <c r="D108" s="92"/>
      <c r="E108" s="92"/>
      <c r="F108" s="92"/>
      <c r="G108" s="92"/>
      <c r="H108" s="92"/>
      <c r="I108" s="1599"/>
      <c r="J108" s="1599"/>
      <c r="K108" s="1599"/>
      <c r="L108" s="1599"/>
      <c r="M108" s="1599"/>
      <c r="N108" s="1599"/>
      <c r="O108" s="1599"/>
      <c r="P108" s="1599"/>
      <c r="Q108" s="1599"/>
      <c r="R108" s="1599"/>
      <c r="S108" s="1599"/>
      <c r="T108" s="1599"/>
    </row>
    <row r="109" spans="3:20" ht="21.75" x14ac:dyDescent="0.5">
      <c r="C109" s="92"/>
      <c r="D109" s="92"/>
      <c r="E109" s="92"/>
      <c r="F109" s="92"/>
      <c r="G109" s="92"/>
      <c r="H109" s="92"/>
      <c r="I109" s="1599"/>
      <c r="J109" s="1599"/>
      <c r="K109" s="1599"/>
      <c r="L109" s="1599"/>
      <c r="M109" s="1599"/>
      <c r="N109" s="1599"/>
      <c r="O109" s="1599"/>
      <c r="P109" s="1599"/>
      <c r="Q109" s="1599"/>
      <c r="R109" s="1599"/>
      <c r="S109" s="1599"/>
      <c r="T109" s="1599"/>
    </row>
    <row r="110" spans="3:20" ht="21.75" x14ac:dyDescent="0.5">
      <c r="C110" s="92"/>
      <c r="D110" s="92"/>
      <c r="E110" s="92"/>
      <c r="F110" s="92"/>
      <c r="G110" s="92"/>
      <c r="H110" s="92"/>
      <c r="I110" s="1599"/>
      <c r="J110" s="1599"/>
      <c r="K110" s="1599"/>
      <c r="L110" s="1599"/>
      <c r="M110" s="1599"/>
      <c r="N110" s="1599"/>
      <c r="O110" s="1599"/>
      <c r="P110" s="1599"/>
      <c r="Q110" s="1599"/>
      <c r="R110" s="1599"/>
      <c r="S110" s="1599"/>
      <c r="T110" s="1599"/>
    </row>
    <row r="111" spans="3:20" ht="21.75" x14ac:dyDescent="0.5">
      <c r="C111" s="92"/>
      <c r="D111" s="92"/>
      <c r="E111" s="92"/>
      <c r="F111" s="92"/>
      <c r="G111" s="92"/>
      <c r="H111" s="92"/>
      <c r="I111" s="1599"/>
      <c r="J111" s="1599"/>
      <c r="K111" s="1599"/>
      <c r="L111" s="1599"/>
      <c r="M111" s="1599"/>
      <c r="N111" s="1599"/>
      <c r="O111" s="1599"/>
      <c r="P111" s="1599"/>
      <c r="Q111" s="1599"/>
      <c r="R111" s="1599"/>
      <c r="S111" s="1599"/>
      <c r="T111" s="1599"/>
    </row>
    <row r="112" spans="3:20" ht="21.75" x14ac:dyDescent="0.5">
      <c r="C112" s="92"/>
      <c r="D112" s="92"/>
      <c r="E112" s="92"/>
      <c r="F112" s="92"/>
      <c r="G112" s="92"/>
      <c r="H112" s="92"/>
      <c r="I112" s="1599"/>
      <c r="J112" s="1599"/>
      <c r="K112" s="1599"/>
      <c r="L112" s="1599"/>
      <c r="M112" s="1599"/>
      <c r="N112" s="1599"/>
      <c r="O112" s="1599"/>
      <c r="P112" s="1599"/>
      <c r="Q112" s="1599"/>
      <c r="R112" s="1599"/>
      <c r="S112" s="1599"/>
      <c r="T112" s="1599"/>
    </row>
    <row r="113" spans="3:20" ht="21.75" x14ac:dyDescent="0.5">
      <c r="C113" s="92"/>
      <c r="D113" s="92"/>
      <c r="E113" s="92"/>
      <c r="F113" s="92"/>
      <c r="G113" s="92"/>
      <c r="H113" s="92"/>
      <c r="I113" s="1599"/>
      <c r="J113" s="1599"/>
      <c r="K113" s="1599"/>
      <c r="L113" s="1599"/>
      <c r="M113" s="1599"/>
      <c r="N113" s="1599"/>
      <c r="O113" s="1599"/>
      <c r="P113" s="1599"/>
      <c r="Q113" s="1599"/>
      <c r="R113" s="1599"/>
      <c r="S113" s="1599"/>
      <c r="T113" s="1599"/>
    </row>
    <row r="114" spans="3:20" ht="21.75" x14ac:dyDescent="0.5">
      <c r="C114" s="92"/>
      <c r="D114" s="92"/>
      <c r="E114" s="92"/>
      <c r="F114" s="92"/>
      <c r="G114" s="92"/>
      <c r="H114" s="92"/>
      <c r="I114" s="1599"/>
      <c r="J114" s="1599"/>
      <c r="K114" s="1599"/>
      <c r="L114" s="1599"/>
      <c r="M114" s="1599"/>
      <c r="N114" s="1599"/>
      <c r="O114" s="1599"/>
      <c r="P114" s="1599"/>
      <c r="Q114" s="1599"/>
      <c r="R114" s="1599"/>
      <c r="S114" s="1599"/>
      <c r="T114" s="1599"/>
    </row>
    <row r="115" spans="3:20" ht="21.75" x14ac:dyDescent="0.5">
      <c r="C115" s="92"/>
      <c r="D115" s="92"/>
      <c r="E115" s="92"/>
      <c r="F115" s="92"/>
      <c r="G115" s="92"/>
      <c r="H115" s="92"/>
      <c r="I115" s="1599"/>
      <c r="J115" s="1599"/>
      <c r="K115" s="1599"/>
      <c r="L115" s="1599"/>
      <c r="M115" s="1599"/>
      <c r="N115" s="1599"/>
      <c r="O115" s="1599"/>
      <c r="P115" s="1599"/>
      <c r="Q115" s="1599"/>
      <c r="R115" s="1599"/>
      <c r="S115" s="1599"/>
      <c r="T115" s="1599"/>
    </row>
    <row r="116" spans="3:20" ht="21.75" x14ac:dyDescent="0.5">
      <c r="C116" s="92"/>
      <c r="D116" s="92"/>
      <c r="E116" s="92"/>
      <c r="F116" s="92"/>
      <c r="G116" s="92"/>
      <c r="H116" s="92"/>
      <c r="I116" s="1599"/>
      <c r="J116" s="1599"/>
      <c r="K116" s="1599"/>
      <c r="L116" s="1599"/>
      <c r="M116" s="1599"/>
      <c r="N116" s="1599"/>
      <c r="O116" s="1599"/>
      <c r="P116" s="1599"/>
      <c r="Q116" s="1599"/>
      <c r="R116" s="1599"/>
      <c r="S116" s="1599"/>
      <c r="T116" s="1599"/>
    </row>
    <row r="117" spans="3:20" ht="21.75" x14ac:dyDescent="0.5">
      <c r="C117" s="92"/>
      <c r="D117" s="92"/>
      <c r="E117" s="92"/>
      <c r="F117" s="92"/>
      <c r="G117" s="92"/>
      <c r="H117" s="92"/>
      <c r="I117" s="1599"/>
      <c r="J117" s="1599"/>
      <c r="K117" s="1599"/>
      <c r="L117" s="1599"/>
      <c r="M117" s="1599"/>
      <c r="N117" s="1599"/>
      <c r="O117" s="1599"/>
      <c r="P117" s="1599"/>
      <c r="Q117" s="1599"/>
      <c r="R117" s="1599"/>
      <c r="S117" s="1599"/>
      <c r="T117" s="1599"/>
    </row>
    <row r="118" spans="3:20" ht="21.75" x14ac:dyDescent="0.5">
      <c r="C118" s="92"/>
      <c r="D118" s="92"/>
      <c r="E118" s="92"/>
      <c r="F118" s="92"/>
      <c r="G118" s="92"/>
      <c r="H118" s="92"/>
      <c r="I118" s="1599"/>
      <c r="J118" s="1599"/>
      <c r="K118" s="1599"/>
      <c r="L118" s="1599"/>
      <c r="M118" s="1599"/>
      <c r="N118" s="1599"/>
      <c r="O118" s="1599"/>
      <c r="P118" s="1599"/>
      <c r="Q118" s="1599"/>
      <c r="R118" s="1599"/>
      <c r="S118" s="1599"/>
      <c r="T118" s="1599"/>
    </row>
    <row r="119" spans="3:20" ht="21.75" x14ac:dyDescent="0.5">
      <c r="C119" s="92"/>
      <c r="D119" s="92"/>
      <c r="E119" s="92"/>
      <c r="F119" s="92"/>
      <c r="G119" s="92"/>
      <c r="H119" s="92"/>
      <c r="I119" s="1599"/>
      <c r="J119" s="1599"/>
      <c r="K119" s="1599"/>
      <c r="L119" s="1599"/>
      <c r="M119" s="1599"/>
      <c r="N119" s="1599"/>
      <c r="O119" s="1599"/>
      <c r="P119" s="1599"/>
      <c r="Q119" s="1599"/>
      <c r="R119" s="1599"/>
      <c r="S119" s="1599"/>
      <c r="T119" s="1599"/>
    </row>
    <row r="120" spans="3:20" ht="21.75" x14ac:dyDescent="0.5">
      <c r="C120" s="92"/>
      <c r="D120" s="92"/>
      <c r="E120" s="92"/>
      <c r="F120" s="92"/>
      <c r="G120" s="92"/>
      <c r="H120" s="92"/>
      <c r="I120" s="1599"/>
      <c r="J120" s="1599"/>
      <c r="K120" s="1599"/>
      <c r="L120" s="1599"/>
      <c r="M120" s="1599"/>
      <c r="N120" s="1599"/>
      <c r="O120" s="1599"/>
      <c r="P120" s="1599"/>
      <c r="Q120" s="1599"/>
      <c r="R120" s="1599"/>
      <c r="S120" s="1599"/>
      <c r="T120" s="1599"/>
    </row>
    <row r="121" spans="3:20" ht="21.75" x14ac:dyDescent="0.5">
      <c r="C121" s="92"/>
      <c r="D121" s="92"/>
      <c r="E121" s="92"/>
      <c r="F121" s="92"/>
      <c r="G121" s="92"/>
      <c r="H121" s="92"/>
      <c r="I121" s="1599"/>
      <c r="J121" s="1599"/>
      <c r="K121" s="1599"/>
      <c r="L121" s="1599"/>
      <c r="M121" s="1599"/>
      <c r="N121" s="1599"/>
      <c r="O121" s="1599"/>
      <c r="P121" s="1599"/>
      <c r="Q121" s="1599"/>
      <c r="R121" s="1599"/>
      <c r="S121" s="1599"/>
      <c r="T121" s="1599"/>
    </row>
    <row r="122" spans="3:20" ht="21.75" x14ac:dyDescent="0.5">
      <c r="C122" s="92"/>
      <c r="D122" s="92"/>
      <c r="E122" s="92"/>
      <c r="F122" s="92"/>
      <c r="G122" s="92"/>
      <c r="H122" s="92"/>
      <c r="I122" s="1599"/>
      <c r="J122" s="1599"/>
      <c r="K122" s="1599"/>
      <c r="L122" s="1599"/>
      <c r="M122" s="1599"/>
      <c r="N122" s="1599"/>
      <c r="O122" s="1599"/>
      <c r="P122" s="1599"/>
      <c r="Q122" s="1599"/>
      <c r="R122" s="1599"/>
      <c r="S122" s="1599"/>
      <c r="T122" s="1599"/>
    </row>
    <row r="123" spans="3:20" ht="21.75" x14ac:dyDescent="0.5">
      <c r="C123" s="92"/>
      <c r="D123" s="92"/>
      <c r="E123" s="92"/>
      <c r="F123" s="92"/>
      <c r="G123" s="92"/>
      <c r="H123" s="92"/>
      <c r="I123" s="1599"/>
      <c r="J123" s="1599"/>
      <c r="K123" s="1599"/>
      <c r="L123" s="1599"/>
      <c r="M123" s="1599"/>
      <c r="N123" s="1599"/>
      <c r="O123" s="1599"/>
      <c r="P123" s="1599"/>
      <c r="Q123" s="1599"/>
      <c r="R123" s="1599"/>
      <c r="S123" s="1599"/>
      <c r="T123" s="1599"/>
    </row>
    <row r="124" spans="3:20" ht="21.75" x14ac:dyDescent="0.5">
      <c r="C124" s="92"/>
      <c r="D124" s="92"/>
      <c r="E124" s="92"/>
      <c r="F124" s="92"/>
      <c r="G124" s="92"/>
      <c r="H124" s="92"/>
      <c r="I124" s="1599"/>
      <c r="J124" s="1599"/>
      <c r="K124" s="1599"/>
      <c r="L124" s="1599"/>
      <c r="M124" s="1599"/>
      <c r="N124" s="1599"/>
      <c r="O124" s="1599"/>
      <c r="P124" s="1599"/>
      <c r="Q124" s="1599"/>
      <c r="R124" s="1599"/>
      <c r="S124" s="1599"/>
      <c r="T124" s="1599"/>
    </row>
    <row r="125" spans="3:20" ht="21.75" x14ac:dyDescent="0.5">
      <c r="C125" s="92"/>
      <c r="D125" s="92"/>
      <c r="E125" s="92"/>
      <c r="F125" s="92"/>
      <c r="G125" s="92"/>
      <c r="H125" s="92"/>
      <c r="I125" s="1599"/>
      <c r="J125" s="1599"/>
      <c r="K125" s="1599"/>
      <c r="L125" s="1599"/>
      <c r="M125" s="1599"/>
      <c r="N125" s="1599"/>
      <c r="O125" s="1599"/>
      <c r="P125" s="1599"/>
      <c r="Q125" s="1599"/>
      <c r="R125" s="1599"/>
      <c r="S125" s="1599"/>
      <c r="T125" s="1599"/>
    </row>
    <row r="126" spans="3:20" ht="21.75" x14ac:dyDescent="0.5">
      <c r="C126" s="92"/>
      <c r="D126" s="92"/>
      <c r="E126" s="92"/>
      <c r="F126" s="92"/>
      <c r="G126" s="92"/>
      <c r="H126" s="92"/>
      <c r="I126" s="1599"/>
      <c r="J126" s="1599"/>
      <c r="K126" s="1599"/>
      <c r="L126" s="1599"/>
      <c r="M126" s="1599"/>
      <c r="N126" s="1599"/>
      <c r="O126" s="1599"/>
      <c r="P126" s="1599"/>
      <c r="Q126" s="1599"/>
      <c r="R126" s="1599"/>
      <c r="S126" s="1599"/>
      <c r="T126" s="1599"/>
    </row>
    <row r="127" spans="3:20" ht="21.75" x14ac:dyDescent="0.5">
      <c r="C127" s="92"/>
      <c r="D127" s="92"/>
      <c r="E127" s="92"/>
      <c r="F127" s="92"/>
      <c r="G127" s="92"/>
      <c r="H127" s="92"/>
      <c r="I127" s="1599"/>
      <c r="J127" s="1599"/>
      <c r="K127" s="1599"/>
      <c r="L127" s="1599"/>
      <c r="M127" s="1599"/>
      <c r="N127" s="1599"/>
      <c r="O127" s="1599"/>
      <c r="P127" s="1599"/>
      <c r="Q127" s="1599"/>
      <c r="R127" s="1599"/>
      <c r="S127" s="1599"/>
      <c r="T127" s="1599"/>
    </row>
    <row r="128" spans="3:20" ht="21.75" x14ac:dyDescent="0.5">
      <c r="C128" s="92"/>
      <c r="D128" s="92"/>
      <c r="E128" s="92"/>
      <c r="F128" s="92"/>
      <c r="G128" s="92"/>
      <c r="H128" s="92"/>
      <c r="I128" s="1599"/>
      <c r="J128" s="1599"/>
      <c r="K128" s="1599"/>
      <c r="L128" s="1599"/>
      <c r="M128" s="1599"/>
      <c r="N128" s="1599"/>
      <c r="O128" s="1599"/>
      <c r="P128" s="1599"/>
      <c r="Q128" s="1599"/>
      <c r="R128" s="1599"/>
      <c r="S128" s="1599"/>
      <c r="T128" s="1599"/>
    </row>
    <row r="129" spans="3:20" ht="21.75" x14ac:dyDescent="0.5">
      <c r="C129" s="92"/>
      <c r="D129" s="92"/>
      <c r="E129" s="92"/>
      <c r="F129" s="92"/>
      <c r="G129" s="92"/>
      <c r="H129" s="92"/>
      <c r="I129" s="1599"/>
      <c r="J129" s="1599"/>
      <c r="K129" s="1599"/>
      <c r="L129" s="1599"/>
      <c r="M129" s="1599"/>
      <c r="N129" s="1599"/>
      <c r="O129" s="1599"/>
      <c r="P129" s="1599"/>
      <c r="Q129" s="1599"/>
      <c r="R129" s="1599"/>
      <c r="S129" s="1599"/>
      <c r="T129" s="1599"/>
    </row>
    <row r="130" spans="3:20" ht="21.75" x14ac:dyDescent="0.5">
      <c r="C130" s="92"/>
      <c r="D130" s="92"/>
      <c r="E130" s="92"/>
      <c r="F130" s="92"/>
      <c r="G130" s="92"/>
      <c r="H130" s="92"/>
      <c r="I130" s="1599"/>
      <c r="J130" s="1599"/>
      <c r="K130" s="1599"/>
      <c r="L130" s="1599"/>
      <c r="M130" s="1599"/>
      <c r="N130" s="1599"/>
      <c r="O130" s="1599"/>
      <c r="P130" s="1599"/>
      <c r="Q130" s="1599"/>
      <c r="R130" s="1599"/>
      <c r="S130" s="1599"/>
      <c r="T130" s="1599"/>
    </row>
    <row r="131" spans="3:20" ht="21.75" x14ac:dyDescent="0.5">
      <c r="C131" s="92"/>
      <c r="D131" s="92"/>
      <c r="E131" s="92"/>
      <c r="F131" s="92"/>
      <c r="G131" s="92"/>
      <c r="H131" s="92"/>
      <c r="I131" s="1599"/>
      <c r="J131" s="1599"/>
      <c r="K131" s="1599"/>
      <c r="L131" s="1599"/>
      <c r="M131" s="1599"/>
      <c r="N131" s="1599"/>
      <c r="O131" s="1599"/>
      <c r="P131" s="1599"/>
      <c r="Q131" s="1599"/>
      <c r="R131" s="1599"/>
      <c r="S131" s="1599"/>
      <c r="T131" s="1599"/>
    </row>
    <row r="132" spans="3:20" ht="21.75" x14ac:dyDescent="0.5">
      <c r="C132" s="92"/>
      <c r="D132" s="92"/>
      <c r="E132" s="92"/>
      <c r="F132" s="92"/>
      <c r="G132" s="92"/>
      <c r="H132" s="92"/>
      <c r="I132" s="1599"/>
      <c r="J132" s="1599"/>
      <c r="K132" s="1599"/>
      <c r="L132" s="1599"/>
      <c r="M132" s="1599"/>
      <c r="N132" s="1599"/>
      <c r="O132" s="1599"/>
      <c r="P132" s="1599"/>
      <c r="Q132" s="1599"/>
      <c r="R132" s="1599"/>
      <c r="S132" s="1599"/>
      <c r="T132" s="1599"/>
    </row>
    <row r="133" spans="3:20" ht="21.75" x14ac:dyDescent="0.5">
      <c r="C133" s="92"/>
      <c r="D133" s="92"/>
      <c r="E133" s="92"/>
      <c r="F133" s="92"/>
      <c r="G133" s="92"/>
      <c r="H133" s="92"/>
      <c r="I133" s="1599"/>
      <c r="J133" s="1599"/>
      <c r="K133" s="1599"/>
      <c r="L133" s="1599"/>
      <c r="M133" s="1599"/>
      <c r="N133" s="1599"/>
      <c r="O133" s="1599"/>
      <c r="P133" s="1599"/>
      <c r="Q133" s="1599"/>
      <c r="R133" s="1599"/>
      <c r="S133" s="1599"/>
      <c r="T133" s="1599"/>
    </row>
    <row r="134" spans="3:20" ht="21.75" x14ac:dyDescent="0.5">
      <c r="C134" s="92"/>
      <c r="D134" s="92"/>
      <c r="E134" s="92"/>
      <c r="F134" s="92"/>
      <c r="G134" s="92"/>
      <c r="H134" s="92"/>
      <c r="I134" s="92"/>
      <c r="J134" s="92"/>
      <c r="K134" s="92"/>
      <c r="L134" s="92"/>
      <c r="M134" s="92"/>
      <c r="N134" s="92"/>
      <c r="O134" s="92"/>
      <c r="P134" s="92"/>
      <c r="Q134" s="92"/>
      <c r="R134" s="92"/>
      <c r="S134" s="92"/>
      <c r="T134" s="92"/>
    </row>
    <row r="135" spans="3:20" ht="21.75" x14ac:dyDescent="0.5">
      <c r="C135" s="92"/>
      <c r="D135" s="92"/>
      <c r="E135" s="92"/>
      <c r="F135" s="92"/>
      <c r="G135" s="92"/>
      <c r="H135" s="92"/>
      <c r="I135" s="92"/>
      <c r="J135" s="92"/>
      <c r="K135" s="92"/>
      <c r="L135" s="92"/>
      <c r="M135" s="92"/>
      <c r="N135" s="92"/>
      <c r="O135" s="92"/>
      <c r="P135" s="92"/>
      <c r="Q135" s="92"/>
      <c r="R135" s="92"/>
      <c r="S135" s="92"/>
      <c r="T135" s="92"/>
    </row>
    <row r="136" spans="3:20" ht="21.75" x14ac:dyDescent="0.5">
      <c r="C136" s="92"/>
      <c r="D136" s="92"/>
      <c r="E136" s="92"/>
      <c r="F136" s="92"/>
      <c r="G136" s="92"/>
      <c r="H136" s="92"/>
      <c r="I136" s="92"/>
      <c r="J136" s="92"/>
      <c r="K136" s="92"/>
      <c r="L136" s="92"/>
      <c r="M136" s="92"/>
      <c r="N136" s="92"/>
      <c r="O136" s="92"/>
      <c r="P136" s="92"/>
      <c r="Q136" s="92"/>
      <c r="R136" s="92"/>
      <c r="S136" s="92"/>
      <c r="T136" s="92"/>
    </row>
    <row r="137" spans="3:20" ht="21.75" x14ac:dyDescent="0.5">
      <c r="C137" s="92"/>
      <c r="D137" s="92"/>
      <c r="E137" s="92"/>
      <c r="F137" s="92"/>
      <c r="G137" s="92"/>
      <c r="H137" s="92"/>
      <c r="I137" s="92"/>
      <c r="J137" s="92"/>
      <c r="K137" s="92"/>
      <c r="L137" s="92"/>
      <c r="M137" s="92"/>
      <c r="N137" s="92"/>
      <c r="O137" s="92"/>
      <c r="P137" s="92"/>
      <c r="Q137" s="92"/>
      <c r="R137" s="92"/>
      <c r="S137" s="92"/>
      <c r="T137" s="92"/>
    </row>
    <row r="138" spans="3:20" ht="21.75" x14ac:dyDescent="0.5">
      <c r="C138" s="92"/>
      <c r="D138" s="92"/>
      <c r="E138" s="92"/>
      <c r="F138" s="92"/>
      <c r="G138" s="92"/>
      <c r="H138" s="92"/>
      <c r="I138" s="92"/>
      <c r="J138" s="92"/>
      <c r="K138" s="92"/>
      <c r="L138" s="92"/>
      <c r="M138" s="92"/>
      <c r="N138" s="92"/>
      <c r="O138" s="92"/>
      <c r="P138" s="92"/>
      <c r="Q138" s="92"/>
      <c r="R138" s="92"/>
      <c r="S138" s="92"/>
      <c r="T138" s="92"/>
    </row>
    <row r="139" spans="3:20" ht="21.75" x14ac:dyDescent="0.5">
      <c r="C139" s="92"/>
      <c r="D139" s="92"/>
      <c r="E139" s="92"/>
      <c r="F139" s="92"/>
      <c r="G139" s="92"/>
      <c r="H139" s="92"/>
      <c r="I139" s="92"/>
      <c r="J139" s="92"/>
      <c r="K139" s="92"/>
      <c r="L139" s="92"/>
      <c r="M139" s="92"/>
      <c r="N139" s="92"/>
      <c r="O139" s="92"/>
      <c r="P139" s="92"/>
      <c r="Q139" s="92"/>
      <c r="R139" s="92"/>
      <c r="S139" s="92"/>
      <c r="T139" s="92"/>
    </row>
    <row r="140" spans="3:20" ht="21.75" x14ac:dyDescent="0.5">
      <c r="C140" s="92"/>
      <c r="D140" s="92"/>
      <c r="E140" s="92"/>
      <c r="F140" s="92"/>
      <c r="G140" s="92"/>
      <c r="H140" s="92"/>
      <c r="I140" s="92"/>
      <c r="J140" s="92"/>
      <c r="K140" s="92"/>
      <c r="L140" s="92"/>
      <c r="M140" s="92"/>
      <c r="N140" s="92"/>
      <c r="O140" s="92"/>
      <c r="P140" s="92"/>
      <c r="Q140" s="92"/>
      <c r="R140" s="92"/>
      <c r="S140" s="92"/>
      <c r="T140" s="92"/>
    </row>
  </sheetData>
  <mergeCells count="12">
    <mergeCell ref="L4:U4"/>
    <mergeCell ref="B4:K4"/>
    <mergeCell ref="L9:T9"/>
    <mergeCell ref="I9:K9"/>
    <mergeCell ref="H9:H11"/>
    <mergeCell ref="U9:U11"/>
    <mergeCell ref="F9:F11"/>
    <mergeCell ref="B9:B11"/>
    <mergeCell ref="D9:D11"/>
    <mergeCell ref="G9:G11"/>
    <mergeCell ref="E9:E11"/>
    <mergeCell ref="C9:C11"/>
  </mergeCells>
  <phoneticPr fontId="0" type="noConversion"/>
  <printOptions horizontalCentered="1"/>
  <pageMargins left="0.196850393700787" right="0.196850393700787" top="0.39370078740157499" bottom="0" header="0.511811023622047" footer="0.511811023622047"/>
  <pageSetup paperSize="9" scale="46" orientation="portrait" r:id="rId1"/>
  <headerFooter alignWithMargins="0">
    <oddFooter>&amp;C&amp;"Times New Roman,Regular"&amp;20
- &amp;P+13 -</oddFooter>
  </headerFooter>
  <colBreaks count="1" manualBreakCount="1">
    <brk id="11" max="66"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2"/>
  <dimension ref="A1:AI110"/>
  <sheetViews>
    <sheetView rightToLeft="1" view="pageBreakPreview" zoomScale="50" zoomScaleNormal="50" zoomScaleSheetLayoutView="50" workbookViewId="0"/>
  </sheetViews>
  <sheetFormatPr defaultRowHeight="15" x14ac:dyDescent="0.35"/>
  <cols>
    <col min="1" max="1" width="2.85546875" style="248" customWidth="1"/>
    <col min="2" max="2" width="66.5703125" style="248" customWidth="1"/>
    <col min="3" max="3" width="16.28515625" style="248" customWidth="1"/>
    <col min="4" max="11" width="16.85546875" style="248" customWidth="1"/>
    <col min="12" max="20" width="16.28515625" style="248" customWidth="1"/>
    <col min="21" max="21" width="67.28515625" style="248" customWidth="1"/>
    <col min="22" max="23" width="9.140625" style="248"/>
    <col min="24" max="24" width="14.42578125" style="248" customWidth="1"/>
    <col min="25" max="25" width="17.42578125" style="248" customWidth="1"/>
    <col min="26" max="26" width="14.5703125" style="248" customWidth="1"/>
    <col min="27" max="32" width="9.140625" style="248"/>
    <col min="33" max="34" width="12.28515625" style="248" bestFit="1" customWidth="1"/>
    <col min="35" max="35" width="15.28515625" style="248" customWidth="1"/>
    <col min="36" max="16384" width="9.140625" style="248"/>
  </cols>
  <sheetData>
    <row r="1" spans="1:35" s="5" customFormat="1" ht="13.5" customHeight="1" x14ac:dyDescent="0.65">
      <c r="B1" s="2"/>
      <c r="C1" s="2"/>
      <c r="D1" s="2"/>
      <c r="E1" s="2"/>
      <c r="F1" s="2"/>
      <c r="G1" s="2"/>
      <c r="H1" s="2"/>
      <c r="I1" s="2"/>
      <c r="J1" s="2"/>
      <c r="K1" s="2"/>
      <c r="L1" s="2"/>
      <c r="M1" s="2"/>
      <c r="N1" s="2"/>
      <c r="O1" s="2"/>
      <c r="P1" s="2"/>
      <c r="Q1" s="2"/>
      <c r="R1" s="2"/>
      <c r="S1" s="2"/>
      <c r="T1" s="2"/>
    </row>
    <row r="2" spans="1:35" s="5" customFormat="1" ht="13.5" customHeight="1" x14ac:dyDescent="0.65">
      <c r="B2" s="2"/>
      <c r="C2" s="2"/>
      <c r="D2" s="2"/>
      <c r="E2" s="2"/>
      <c r="F2" s="2"/>
      <c r="G2" s="2"/>
      <c r="H2" s="2"/>
      <c r="I2" s="2"/>
      <c r="J2" s="2"/>
      <c r="K2" s="2"/>
      <c r="L2" s="2"/>
      <c r="M2" s="2"/>
      <c r="N2" s="2"/>
      <c r="O2" s="2"/>
      <c r="P2" s="2"/>
      <c r="Q2" s="2"/>
      <c r="R2" s="2"/>
      <c r="S2" s="2"/>
      <c r="T2" s="2"/>
    </row>
    <row r="3" spans="1:35" s="5" customFormat="1" ht="13.5" customHeight="1" x14ac:dyDescent="0.65">
      <c r="B3" s="2"/>
      <c r="C3" s="2"/>
      <c r="D3" s="2"/>
      <c r="E3" s="2"/>
      <c r="F3" s="2"/>
      <c r="G3" s="2"/>
      <c r="H3" s="2"/>
      <c r="I3" s="2"/>
      <c r="J3" s="2"/>
      <c r="K3" s="2"/>
      <c r="L3" s="2"/>
      <c r="M3" s="2"/>
      <c r="N3" s="2"/>
      <c r="O3" s="2"/>
      <c r="P3" s="2"/>
      <c r="Q3" s="2"/>
      <c r="R3" s="2"/>
      <c r="S3" s="2"/>
      <c r="T3" s="2"/>
    </row>
    <row r="4" spans="1:35" s="470" customFormat="1" ht="36.75" x14ac:dyDescent="0.85">
      <c r="B4" s="1800" t="s">
        <v>1851</v>
      </c>
      <c r="C4" s="1800"/>
      <c r="D4" s="1800"/>
      <c r="E4" s="1800"/>
      <c r="F4" s="1800"/>
      <c r="G4" s="1800"/>
      <c r="H4" s="1800"/>
      <c r="I4" s="1800"/>
      <c r="J4" s="1800"/>
      <c r="K4" s="1800"/>
      <c r="L4" s="1800" t="s">
        <v>1852</v>
      </c>
      <c r="M4" s="1800"/>
      <c r="N4" s="1800"/>
      <c r="O4" s="1800"/>
      <c r="P4" s="1800"/>
      <c r="Q4" s="1800"/>
      <c r="R4" s="1800"/>
      <c r="S4" s="1800"/>
      <c r="T4" s="1800"/>
      <c r="U4" s="1800"/>
      <c r="V4" s="471"/>
      <c r="W4" s="471"/>
      <c r="X4" s="471"/>
      <c r="Y4" s="471"/>
      <c r="Z4" s="471"/>
      <c r="AA4" s="471"/>
      <c r="AB4" s="471"/>
      <c r="AC4" s="471"/>
      <c r="AD4" s="471"/>
      <c r="AE4" s="471"/>
      <c r="AF4" s="471"/>
      <c r="AG4" s="471"/>
    </row>
    <row r="5" spans="1:35" s="244" customFormat="1" ht="13.5" customHeight="1" x14ac:dyDescent="0.65">
      <c r="C5" s="245"/>
      <c r="D5" s="245"/>
      <c r="E5" s="245"/>
      <c r="F5" s="245"/>
      <c r="G5" s="245"/>
      <c r="H5" s="245"/>
      <c r="I5" s="245"/>
      <c r="J5" s="245"/>
      <c r="K5" s="245"/>
      <c r="L5" s="245"/>
      <c r="M5" s="245"/>
      <c r="N5" s="245"/>
      <c r="O5" s="245"/>
      <c r="P5" s="245"/>
      <c r="Q5" s="245"/>
      <c r="R5" s="245"/>
      <c r="S5" s="245"/>
      <c r="T5" s="245"/>
      <c r="U5" s="245"/>
    </row>
    <row r="6" spans="1:35" s="244" customFormat="1" ht="13.5" customHeight="1" x14ac:dyDescent="0.65">
      <c r="C6" s="246"/>
      <c r="D6" s="246"/>
      <c r="E6" s="246"/>
      <c r="F6" s="246"/>
      <c r="G6" s="246"/>
      <c r="H6" s="246"/>
      <c r="I6" s="246"/>
      <c r="J6" s="246"/>
      <c r="K6" s="246"/>
      <c r="L6" s="246"/>
      <c r="M6" s="246"/>
      <c r="N6" s="246"/>
      <c r="O6" s="246"/>
      <c r="P6" s="246"/>
      <c r="Q6" s="246"/>
      <c r="R6" s="246"/>
      <c r="S6" s="246"/>
      <c r="T6" s="246"/>
      <c r="U6" s="245"/>
    </row>
    <row r="7" spans="1:35" s="473" customFormat="1" ht="22.5" x14ac:dyDescent="0.5">
      <c r="B7" s="474" t="s">
        <v>1752</v>
      </c>
      <c r="U7" s="475" t="s">
        <v>1756</v>
      </c>
    </row>
    <row r="8" spans="1:35" s="244" customFormat="1" ht="12" customHeight="1" thickBot="1" x14ac:dyDescent="0.7">
      <c r="C8" s="245"/>
      <c r="D8" s="245"/>
      <c r="E8" s="245"/>
      <c r="F8" s="245"/>
      <c r="G8" s="245"/>
      <c r="H8" s="245"/>
      <c r="I8" s="245"/>
      <c r="J8" s="245"/>
      <c r="K8" s="245"/>
      <c r="L8" s="245"/>
      <c r="M8" s="245"/>
      <c r="N8" s="245"/>
      <c r="O8" s="245"/>
      <c r="P8" s="245"/>
      <c r="Q8" s="245"/>
      <c r="R8" s="245"/>
      <c r="S8" s="245"/>
      <c r="T8" s="245"/>
      <c r="U8" s="245"/>
    </row>
    <row r="9" spans="1:35" s="440" customFormat="1" ht="25.5" customHeight="1" thickTop="1" x14ac:dyDescent="0.7">
      <c r="A9" s="439"/>
      <c r="B9" s="1801" t="s">
        <v>887</v>
      </c>
      <c r="C9" s="1758">
        <v>2010</v>
      </c>
      <c r="D9" s="1758">
        <v>2011</v>
      </c>
      <c r="E9" s="1758">
        <v>2012</v>
      </c>
      <c r="F9" s="1758">
        <v>2013</v>
      </c>
      <c r="G9" s="1758">
        <v>2014</v>
      </c>
      <c r="H9" s="1758">
        <v>2015</v>
      </c>
      <c r="I9" s="1785">
        <v>2015</v>
      </c>
      <c r="J9" s="1786"/>
      <c r="K9" s="1786"/>
      <c r="L9" s="1783">
        <v>2015</v>
      </c>
      <c r="M9" s="1783"/>
      <c r="N9" s="1783"/>
      <c r="O9" s="1783"/>
      <c r="P9" s="1783"/>
      <c r="Q9" s="1783"/>
      <c r="R9" s="1783"/>
      <c r="S9" s="1783"/>
      <c r="T9" s="1784"/>
      <c r="U9" s="1804" t="s">
        <v>886</v>
      </c>
    </row>
    <row r="10" spans="1:35" s="1114" customFormat="1" ht="23.25" customHeight="1" x14ac:dyDescent="0.2">
      <c r="B10" s="1802"/>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05"/>
    </row>
    <row r="11" spans="1:35" s="1145" customFormat="1" ht="23.25" customHeight="1" x14ac:dyDescent="0.2">
      <c r="A11" s="1114"/>
      <c r="B11" s="1803"/>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06"/>
    </row>
    <row r="12" spans="1:35" s="439" customFormat="1" ht="29.25" customHeight="1" x14ac:dyDescent="0.7">
      <c r="B12" s="441"/>
      <c r="C12" s="443"/>
      <c r="D12" s="443"/>
      <c r="E12" s="443"/>
      <c r="F12" s="443"/>
      <c r="G12" s="443"/>
      <c r="H12" s="443"/>
      <c r="I12" s="444"/>
      <c r="J12" s="445"/>
      <c r="K12" s="445"/>
      <c r="L12" s="445"/>
      <c r="M12" s="445"/>
      <c r="N12" s="445"/>
      <c r="O12" s="445"/>
      <c r="P12" s="445"/>
      <c r="Q12" s="445"/>
      <c r="R12" s="445"/>
      <c r="S12" s="446"/>
      <c r="T12" s="442"/>
      <c r="U12" s="1137"/>
    </row>
    <row r="13" spans="1:35" s="1114" customFormat="1" ht="26.1" customHeight="1" x14ac:dyDescent="0.2">
      <c r="B13" s="1130" t="s">
        <v>1667</v>
      </c>
      <c r="C13" s="1116"/>
      <c r="D13" s="1116"/>
      <c r="E13" s="1116"/>
      <c r="F13" s="1116"/>
      <c r="G13" s="1116"/>
      <c r="H13" s="1116"/>
      <c r="I13" s="1117"/>
      <c r="J13" s="1118"/>
      <c r="K13" s="1118"/>
      <c r="L13" s="1118"/>
      <c r="M13" s="1118"/>
      <c r="N13" s="1118"/>
      <c r="O13" s="1118"/>
      <c r="P13" s="1118"/>
      <c r="Q13" s="1118"/>
      <c r="R13" s="1118"/>
      <c r="S13" s="1119"/>
      <c r="T13" s="1115"/>
      <c r="U13" s="1138" t="s">
        <v>1668</v>
      </c>
    </row>
    <row r="14" spans="1:35" s="1114" customFormat="1" ht="12" customHeight="1" x14ac:dyDescent="0.2">
      <c r="B14" s="1130"/>
      <c r="C14" s="1116"/>
      <c r="D14" s="1116"/>
      <c r="E14" s="1116"/>
      <c r="F14" s="1116"/>
      <c r="G14" s="1116"/>
      <c r="H14" s="1116"/>
      <c r="I14" s="1117"/>
      <c r="J14" s="1118"/>
      <c r="K14" s="1118"/>
      <c r="L14" s="1118"/>
      <c r="M14" s="1118"/>
      <c r="N14" s="1118"/>
      <c r="O14" s="1118"/>
      <c r="P14" s="1118"/>
      <c r="Q14" s="1118"/>
      <c r="R14" s="1118"/>
      <c r="S14" s="1119"/>
      <c r="T14" s="1115"/>
      <c r="U14" s="1139"/>
    </row>
    <row r="15" spans="1:35" s="1114" customFormat="1" ht="26.1" customHeight="1" x14ac:dyDescent="0.2">
      <c r="B15" s="1131" t="s">
        <v>853</v>
      </c>
      <c r="C15" s="869">
        <v>1211.8590318188501</v>
      </c>
      <c r="D15" s="869">
        <v>1378.2913669423001</v>
      </c>
      <c r="E15" s="869">
        <v>1248.300922261956</v>
      </c>
      <c r="F15" s="869">
        <v>1253.5097412311688</v>
      </c>
      <c r="G15" s="869">
        <v>1445.0854948113224</v>
      </c>
      <c r="H15" s="869">
        <v>1788.5397096831141</v>
      </c>
      <c r="I15" s="787">
        <v>1475.1385335030509</v>
      </c>
      <c r="J15" s="785">
        <v>1498.5408030294534</v>
      </c>
      <c r="K15" s="785">
        <v>1527.5310635034029</v>
      </c>
      <c r="L15" s="785">
        <v>1618.9462182431796</v>
      </c>
      <c r="M15" s="785">
        <v>1530.013113837944</v>
      </c>
      <c r="N15" s="785">
        <v>2196.5022344768131</v>
      </c>
      <c r="O15" s="785">
        <v>1762.7847848587442</v>
      </c>
      <c r="P15" s="785">
        <v>1772.4773744262829</v>
      </c>
      <c r="Q15" s="785">
        <v>1812.6204011575571</v>
      </c>
      <c r="R15" s="785">
        <v>1662.2901159941712</v>
      </c>
      <c r="S15" s="883">
        <v>1508.7452763153776</v>
      </c>
      <c r="T15" s="977">
        <v>1788.5397096831141</v>
      </c>
      <c r="U15" s="1140" t="s">
        <v>855</v>
      </c>
      <c r="V15" s="1122"/>
      <c r="W15" s="1122"/>
      <c r="X15" s="1122"/>
      <c r="Y15" s="1122"/>
      <c r="Z15" s="1122"/>
      <c r="AA15" s="1122"/>
      <c r="AB15" s="1122"/>
      <c r="AC15" s="1122"/>
      <c r="AD15" s="1122"/>
      <c r="AE15" s="1122"/>
      <c r="AF15" s="1122"/>
      <c r="AG15" s="1122"/>
      <c r="AH15" s="1122"/>
      <c r="AI15" s="1122"/>
    </row>
    <row r="16" spans="1:35" s="1114" customFormat="1" ht="26.1" customHeight="1" x14ac:dyDescent="0.2">
      <c r="B16" s="1131" t="s">
        <v>177</v>
      </c>
      <c r="C16" s="869">
        <v>59991.712216911532</v>
      </c>
      <c r="D16" s="869">
        <v>76443.961033575353</v>
      </c>
      <c r="E16" s="869">
        <v>74048.902082397617</v>
      </c>
      <c r="F16" s="869">
        <v>85661.765159740578</v>
      </c>
      <c r="G16" s="869">
        <v>92386.546411775882</v>
      </c>
      <c r="H16" s="869">
        <v>109039.5499999262</v>
      </c>
      <c r="I16" s="787">
        <v>93551.797708625934</v>
      </c>
      <c r="J16" s="785">
        <v>96327.125988084634</v>
      </c>
      <c r="K16" s="785">
        <v>97848.921122531116</v>
      </c>
      <c r="L16" s="785">
        <v>99962.40967246567</v>
      </c>
      <c r="M16" s="785">
        <v>101848.02432885526</v>
      </c>
      <c r="N16" s="785">
        <v>104797.40154719821</v>
      </c>
      <c r="O16" s="785">
        <v>105971.73803356709</v>
      </c>
      <c r="P16" s="785">
        <v>105509.30269655699</v>
      </c>
      <c r="Q16" s="785">
        <v>109240.90783637924</v>
      </c>
      <c r="R16" s="785">
        <v>103986.14695432245</v>
      </c>
      <c r="S16" s="883">
        <v>102472.51074683153</v>
      </c>
      <c r="T16" s="977">
        <v>109039.5499999262</v>
      </c>
      <c r="U16" s="1140" t="s">
        <v>699</v>
      </c>
      <c r="V16" s="1122"/>
      <c r="W16" s="1122"/>
      <c r="X16" s="1122"/>
      <c r="Y16" s="1122"/>
      <c r="Z16" s="1122"/>
      <c r="AA16" s="1122"/>
      <c r="AB16" s="1122"/>
      <c r="AC16" s="1122"/>
      <c r="AD16" s="1122"/>
      <c r="AE16" s="1122"/>
      <c r="AF16" s="1122"/>
      <c r="AG16" s="1122"/>
      <c r="AH16" s="1122"/>
      <c r="AI16" s="1122"/>
    </row>
    <row r="17" spans="2:35" s="1114" customFormat="1" ht="26.1" customHeight="1" x14ac:dyDescent="0.2">
      <c r="B17" s="1131" t="s">
        <v>100</v>
      </c>
      <c r="C17" s="869">
        <v>6316.4769744434489</v>
      </c>
      <c r="D17" s="869">
        <v>9874.3554906416502</v>
      </c>
      <c r="E17" s="869">
        <v>10738.655664073176</v>
      </c>
      <c r="F17" s="869">
        <v>10778.511536729595</v>
      </c>
      <c r="G17" s="869">
        <v>10898.889671318126</v>
      </c>
      <c r="H17" s="869">
        <v>10922.554830740233</v>
      </c>
      <c r="I17" s="787">
        <v>10813.609379865547</v>
      </c>
      <c r="J17" s="785">
        <v>10737.201869140836</v>
      </c>
      <c r="K17" s="785">
        <v>9714.1749724351594</v>
      </c>
      <c r="L17" s="785">
        <v>10661.414429270593</v>
      </c>
      <c r="M17" s="785">
        <v>10692.453722561841</v>
      </c>
      <c r="N17" s="785">
        <v>10480.142638737048</v>
      </c>
      <c r="O17" s="785">
        <v>10864.82994158267</v>
      </c>
      <c r="P17" s="785">
        <v>10869.21223877555</v>
      </c>
      <c r="Q17" s="785">
        <v>10936.235927643278</v>
      </c>
      <c r="R17" s="785">
        <v>10979.422393746765</v>
      </c>
      <c r="S17" s="883">
        <v>11193.497323614058</v>
      </c>
      <c r="T17" s="977">
        <v>10922.554830740233</v>
      </c>
      <c r="U17" s="1140" t="s">
        <v>697</v>
      </c>
      <c r="V17" s="1122"/>
      <c r="W17" s="1122"/>
      <c r="X17" s="1122"/>
      <c r="Y17" s="1122"/>
      <c r="Z17" s="1122"/>
      <c r="AA17" s="1122"/>
      <c r="AB17" s="1122"/>
      <c r="AC17" s="1122"/>
      <c r="AD17" s="1122"/>
      <c r="AE17" s="1122"/>
      <c r="AF17" s="1122"/>
      <c r="AG17" s="1122"/>
      <c r="AH17" s="1122"/>
      <c r="AI17" s="1122"/>
    </row>
    <row r="18" spans="2:35" s="1114" customFormat="1" ht="26.1" customHeight="1" x14ac:dyDescent="0.2">
      <c r="B18" s="1131" t="s">
        <v>176</v>
      </c>
      <c r="C18" s="869">
        <v>103459.88865848903</v>
      </c>
      <c r="D18" s="869">
        <v>88350.718190293541</v>
      </c>
      <c r="E18" s="869">
        <v>79846.590208661466</v>
      </c>
      <c r="F18" s="869">
        <v>85714.145331858948</v>
      </c>
      <c r="G18" s="869">
        <v>108872.13232056997</v>
      </c>
      <c r="H18" s="869">
        <v>207355.69505145724</v>
      </c>
      <c r="I18" s="787">
        <v>117220.52150232208</v>
      </c>
      <c r="J18" s="785">
        <v>123741.83266983189</v>
      </c>
      <c r="K18" s="785">
        <v>127647.80492660904</v>
      </c>
      <c r="L18" s="785">
        <v>131080.09342709198</v>
      </c>
      <c r="M18" s="785">
        <v>135228.18099339682</v>
      </c>
      <c r="N18" s="785">
        <v>136336.7023755729</v>
      </c>
      <c r="O18" s="785">
        <v>143667.21783630946</v>
      </c>
      <c r="P18" s="785">
        <v>154360.61310315129</v>
      </c>
      <c r="Q18" s="785">
        <v>165794.42089598981</v>
      </c>
      <c r="R18" s="785">
        <v>177226.33953340558</v>
      </c>
      <c r="S18" s="883">
        <v>191048.32281698112</v>
      </c>
      <c r="T18" s="977">
        <v>207355.69505145724</v>
      </c>
      <c r="U18" s="1140" t="s">
        <v>698</v>
      </c>
      <c r="V18" s="1122"/>
      <c r="W18" s="1122"/>
      <c r="X18" s="1122"/>
      <c r="Y18" s="1122"/>
      <c r="Z18" s="1122"/>
      <c r="AA18" s="1122"/>
      <c r="AB18" s="1122"/>
      <c r="AC18" s="1122"/>
      <c r="AD18" s="1122"/>
      <c r="AE18" s="1122"/>
      <c r="AF18" s="1122"/>
      <c r="AG18" s="1122"/>
      <c r="AH18" s="1122"/>
      <c r="AI18" s="1122"/>
    </row>
    <row r="19" spans="2:35" s="1114" customFormat="1" ht="26.1" customHeight="1" x14ac:dyDescent="0.2">
      <c r="B19" s="1131" t="s">
        <v>258</v>
      </c>
      <c r="C19" s="869">
        <v>96535.972653861754</v>
      </c>
      <c r="D19" s="869">
        <v>76095.374666503863</v>
      </c>
      <c r="E19" s="869">
        <v>58700.696474856304</v>
      </c>
      <c r="F19" s="869">
        <v>49468.115555783384</v>
      </c>
      <c r="G19" s="869">
        <v>55081.21731865999</v>
      </c>
      <c r="H19" s="869">
        <v>49984.557931111936</v>
      </c>
      <c r="I19" s="787">
        <v>56218.146893692989</v>
      </c>
      <c r="J19" s="785">
        <v>53378.364263898307</v>
      </c>
      <c r="K19" s="785">
        <v>54458.809851456543</v>
      </c>
      <c r="L19" s="785">
        <v>56876.323737106104</v>
      </c>
      <c r="M19" s="785">
        <v>59629.6727906042</v>
      </c>
      <c r="N19" s="785">
        <v>62690.609749155301</v>
      </c>
      <c r="O19" s="785">
        <v>63194.475218066094</v>
      </c>
      <c r="P19" s="785">
        <v>64916.598195383034</v>
      </c>
      <c r="Q19" s="785">
        <v>65159.419959055878</v>
      </c>
      <c r="R19" s="785">
        <v>69040.298220701749</v>
      </c>
      <c r="S19" s="883">
        <v>73433.39785449185</v>
      </c>
      <c r="T19" s="977">
        <v>49984.557931111936</v>
      </c>
      <c r="U19" s="1140" t="s">
        <v>605</v>
      </c>
      <c r="V19" s="1122"/>
      <c r="W19" s="1122"/>
      <c r="X19" s="1122"/>
      <c r="Y19" s="1122"/>
      <c r="Z19" s="1122"/>
      <c r="AA19" s="1122"/>
      <c r="AB19" s="1122"/>
      <c r="AC19" s="1122"/>
      <c r="AD19" s="1122"/>
      <c r="AE19" s="1122"/>
      <c r="AF19" s="1122"/>
      <c r="AG19" s="1122"/>
      <c r="AH19" s="1122"/>
      <c r="AI19" s="1122"/>
    </row>
    <row r="20" spans="2:35" s="1123" customFormat="1" ht="26.1" customHeight="1" x14ac:dyDescent="0.2">
      <c r="B20" s="1132" t="s">
        <v>1503</v>
      </c>
      <c r="C20" s="868">
        <v>267515.90953552461</v>
      </c>
      <c r="D20" s="868">
        <v>252142.7007479567</v>
      </c>
      <c r="E20" s="868">
        <v>224583.14535225049</v>
      </c>
      <c r="F20" s="868">
        <v>232876.04732534368</v>
      </c>
      <c r="G20" s="868">
        <v>268683.87121713528</v>
      </c>
      <c r="H20" s="868">
        <v>379090.89752291871</v>
      </c>
      <c r="I20" s="790">
        <v>279279.2140180096</v>
      </c>
      <c r="J20" s="788">
        <v>285683.06559398508</v>
      </c>
      <c r="K20" s="788">
        <v>291197.24193653523</v>
      </c>
      <c r="L20" s="788">
        <v>300199.18748417753</v>
      </c>
      <c r="M20" s="788">
        <v>308928.34494925605</v>
      </c>
      <c r="N20" s="788">
        <v>316501.35854514025</v>
      </c>
      <c r="O20" s="788">
        <v>325461.04581438407</v>
      </c>
      <c r="P20" s="788">
        <v>337428.20360829314</v>
      </c>
      <c r="Q20" s="788">
        <v>352943.6050202258</v>
      </c>
      <c r="R20" s="788">
        <v>362894.49721817073</v>
      </c>
      <c r="S20" s="879">
        <v>379656.47401823394</v>
      </c>
      <c r="T20" s="978">
        <v>379090.89752291871</v>
      </c>
      <c r="U20" s="1141" t="s">
        <v>1015</v>
      </c>
      <c r="V20" s="1122"/>
      <c r="W20" s="1122"/>
      <c r="X20" s="1122"/>
      <c r="Y20" s="1122"/>
      <c r="Z20" s="1122"/>
      <c r="AA20" s="1122"/>
      <c r="AB20" s="1122"/>
      <c r="AC20" s="1122"/>
      <c r="AD20" s="1122"/>
      <c r="AE20" s="1122"/>
      <c r="AF20" s="1122"/>
      <c r="AG20" s="1122"/>
      <c r="AH20" s="1122"/>
      <c r="AI20" s="1122"/>
    </row>
    <row r="21" spans="2:35" s="1123" customFormat="1" ht="24.75" customHeight="1" thickBot="1" x14ac:dyDescent="0.25">
      <c r="B21" s="1132"/>
      <c r="C21" s="868"/>
      <c r="D21" s="868"/>
      <c r="E21" s="868"/>
      <c r="F21" s="868"/>
      <c r="G21" s="868"/>
      <c r="H21" s="868"/>
      <c r="I21" s="790"/>
      <c r="J21" s="788"/>
      <c r="K21" s="788"/>
      <c r="L21" s="788"/>
      <c r="M21" s="788"/>
      <c r="N21" s="788"/>
      <c r="O21" s="788"/>
      <c r="P21" s="788"/>
      <c r="Q21" s="788"/>
      <c r="R21" s="788"/>
      <c r="S21" s="879"/>
      <c r="T21" s="978"/>
      <c r="U21" s="1142"/>
      <c r="V21" s="1122"/>
      <c r="W21" s="1122"/>
      <c r="X21" s="1122"/>
      <c r="Y21" s="1122"/>
      <c r="Z21" s="1122"/>
      <c r="AA21" s="1122"/>
      <c r="AB21" s="1122"/>
      <c r="AC21" s="1122"/>
      <c r="AD21" s="1122"/>
      <c r="AE21" s="1122"/>
      <c r="AF21" s="1122"/>
      <c r="AG21" s="1122"/>
      <c r="AH21" s="1122"/>
      <c r="AI21" s="1122"/>
    </row>
    <row r="22" spans="2:35" s="1114" customFormat="1" ht="24.75" customHeight="1" thickTop="1" x14ac:dyDescent="0.2">
      <c r="B22" s="1133"/>
      <c r="C22" s="1124"/>
      <c r="D22" s="1124"/>
      <c r="E22" s="1124"/>
      <c r="F22" s="1124"/>
      <c r="G22" s="1124"/>
      <c r="H22" s="1124"/>
      <c r="I22" s="1070"/>
      <c r="J22" s="1071"/>
      <c r="K22" s="1071"/>
      <c r="L22" s="1071"/>
      <c r="M22" s="1071"/>
      <c r="N22" s="1071"/>
      <c r="O22" s="1071"/>
      <c r="P22" s="1071"/>
      <c r="Q22" s="1071"/>
      <c r="R22" s="1071"/>
      <c r="S22" s="1072"/>
      <c r="T22" s="1544"/>
      <c r="U22" s="1143"/>
      <c r="V22" s="1122"/>
      <c r="W22" s="1122"/>
      <c r="X22" s="1122"/>
      <c r="Y22" s="1122"/>
      <c r="Z22" s="1122"/>
      <c r="AA22" s="1122"/>
      <c r="AB22" s="1122"/>
      <c r="AC22" s="1122"/>
      <c r="AD22" s="1122"/>
      <c r="AE22" s="1122"/>
      <c r="AF22" s="1122"/>
      <c r="AG22" s="1122"/>
      <c r="AH22" s="1122"/>
      <c r="AI22" s="1122"/>
    </row>
    <row r="23" spans="2:35" s="1114" customFormat="1" ht="24.75" customHeight="1" x14ac:dyDescent="0.2">
      <c r="B23" s="1134" t="s">
        <v>1672</v>
      </c>
      <c r="C23" s="868"/>
      <c r="D23" s="868"/>
      <c r="E23" s="868"/>
      <c r="F23" s="868"/>
      <c r="G23" s="868"/>
      <c r="H23" s="868"/>
      <c r="I23" s="790"/>
      <c r="J23" s="788"/>
      <c r="K23" s="788"/>
      <c r="L23" s="788"/>
      <c r="M23" s="788"/>
      <c r="N23" s="788"/>
      <c r="O23" s="788"/>
      <c r="P23" s="788"/>
      <c r="Q23" s="788"/>
      <c r="R23" s="788"/>
      <c r="S23" s="879"/>
      <c r="T23" s="978"/>
      <c r="U23" s="1138" t="s">
        <v>1671</v>
      </c>
      <c r="V23" s="1122"/>
      <c r="W23" s="1122"/>
      <c r="X23" s="1122"/>
      <c r="Y23" s="1122"/>
      <c r="Z23" s="1122"/>
      <c r="AA23" s="1122"/>
      <c r="AB23" s="1122"/>
      <c r="AC23" s="1122"/>
      <c r="AD23" s="1122"/>
      <c r="AE23" s="1122"/>
      <c r="AF23" s="1122"/>
      <c r="AG23" s="1122"/>
      <c r="AH23" s="1122"/>
      <c r="AI23" s="1122"/>
    </row>
    <row r="24" spans="2:35" s="1114" customFormat="1" ht="24.75" customHeight="1" x14ac:dyDescent="0.2">
      <c r="B24" s="1130"/>
      <c r="C24" s="869"/>
      <c r="D24" s="869"/>
      <c r="E24" s="869"/>
      <c r="F24" s="869"/>
      <c r="G24" s="869"/>
      <c r="H24" s="869"/>
      <c r="I24" s="787"/>
      <c r="J24" s="785"/>
      <c r="K24" s="785"/>
      <c r="L24" s="785"/>
      <c r="M24" s="785"/>
      <c r="N24" s="785"/>
      <c r="O24" s="785"/>
      <c r="P24" s="785"/>
      <c r="Q24" s="785"/>
      <c r="R24" s="785"/>
      <c r="S24" s="883"/>
      <c r="T24" s="977"/>
      <c r="U24" s="1139"/>
      <c r="V24" s="1122"/>
      <c r="W24" s="1122"/>
      <c r="X24" s="1122"/>
      <c r="Y24" s="1122"/>
      <c r="Z24" s="1122"/>
      <c r="AA24" s="1122"/>
      <c r="AB24" s="1122"/>
      <c r="AC24" s="1122"/>
      <c r="AD24" s="1122"/>
      <c r="AE24" s="1122"/>
      <c r="AF24" s="1122"/>
      <c r="AG24" s="1122"/>
      <c r="AH24" s="1122"/>
      <c r="AI24" s="1122"/>
    </row>
    <row r="25" spans="2:35" s="1123" customFormat="1" ht="26.1" customHeight="1" x14ac:dyDescent="0.2">
      <c r="B25" s="1134" t="s">
        <v>989</v>
      </c>
      <c r="C25" s="868">
        <v>224306.20894987285</v>
      </c>
      <c r="D25" s="868">
        <v>212734.66613206849</v>
      </c>
      <c r="E25" s="868">
        <v>186538.21034034184</v>
      </c>
      <c r="F25" s="868">
        <v>194252.81502367777</v>
      </c>
      <c r="G25" s="868">
        <v>215811.74589871473</v>
      </c>
      <c r="H25" s="868">
        <v>253437.49901861008</v>
      </c>
      <c r="I25" s="790">
        <v>219262.81641074066</v>
      </c>
      <c r="J25" s="788">
        <v>221428.07218404178</v>
      </c>
      <c r="K25" s="788">
        <v>223176.89037364518</v>
      </c>
      <c r="L25" s="788">
        <v>229276.16484526894</v>
      </c>
      <c r="M25" s="788">
        <v>233913.92767060327</v>
      </c>
      <c r="N25" s="788">
        <v>235628.83583748038</v>
      </c>
      <c r="O25" s="788">
        <v>237239.21667858405</v>
      </c>
      <c r="P25" s="788">
        <v>241794.91437974415</v>
      </c>
      <c r="Q25" s="788">
        <v>245748.44857042847</v>
      </c>
      <c r="R25" s="788">
        <v>247375.05180039711</v>
      </c>
      <c r="S25" s="879">
        <v>258974.57400869791</v>
      </c>
      <c r="T25" s="978">
        <v>253437.49901861008</v>
      </c>
      <c r="U25" s="1138" t="s">
        <v>1056</v>
      </c>
      <c r="V25" s="1122"/>
      <c r="W25" s="1122"/>
      <c r="X25" s="1122"/>
      <c r="Y25" s="1122"/>
      <c r="Z25" s="1122"/>
      <c r="AA25" s="1122"/>
      <c r="AB25" s="1122"/>
      <c r="AC25" s="1122"/>
      <c r="AD25" s="1122"/>
      <c r="AE25" s="1122"/>
      <c r="AF25" s="1122"/>
      <c r="AG25" s="1122"/>
      <c r="AH25" s="1122"/>
      <c r="AI25" s="1122"/>
    </row>
    <row r="26" spans="2:35" s="1123" customFormat="1" ht="26.1" customHeight="1" x14ac:dyDescent="0.2">
      <c r="B26" s="1131" t="s">
        <v>848</v>
      </c>
      <c r="C26" s="869">
        <v>25683.262742628605</v>
      </c>
      <c r="D26" s="869">
        <v>21648.514787539996</v>
      </c>
      <c r="E26" s="869">
        <v>10155.202964788999</v>
      </c>
      <c r="F26" s="869">
        <v>3019.1568050599999</v>
      </c>
      <c r="G26" s="869">
        <v>1823.3949271720001</v>
      </c>
      <c r="H26" s="869">
        <v>1905.0799103940003</v>
      </c>
      <c r="I26" s="787">
        <v>1765.1009347119996</v>
      </c>
      <c r="J26" s="785">
        <v>1764.0151058319991</v>
      </c>
      <c r="K26" s="785">
        <v>1598.7870291530003</v>
      </c>
      <c r="L26" s="785">
        <v>1636.6923094028809</v>
      </c>
      <c r="M26" s="785">
        <v>1510.7971262029998</v>
      </c>
      <c r="N26" s="785">
        <v>1529.8022055909998</v>
      </c>
      <c r="O26" s="785">
        <v>1459.7425025929999</v>
      </c>
      <c r="P26" s="785">
        <v>1464.591468691</v>
      </c>
      <c r="Q26" s="785">
        <v>1372.6177918310002</v>
      </c>
      <c r="R26" s="785">
        <v>1755.6222882740001</v>
      </c>
      <c r="S26" s="883">
        <v>1801.8722193440001</v>
      </c>
      <c r="T26" s="977">
        <v>1905.0799103940003</v>
      </c>
      <c r="U26" s="1140" t="s">
        <v>292</v>
      </c>
      <c r="V26" s="1122"/>
      <c r="W26" s="1122"/>
      <c r="X26" s="1122"/>
      <c r="Y26" s="1122"/>
      <c r="Z26" s="1122"/>
      <c r="AA26" s="1122"/>
      <c r="AB26" s="1122"/>
      <c r="AC26" s="1122"/>
      <c r="AD26" s="1122"/>
      <c r="AE26" s="1122"/>
      <c r="AF26" s="1122"/>
      <c r="AG26" s="1122"/>
      <c r="AH26" s="1122"/>
      <c r="AI26" s="1122"/>
    </row>
    <row r="27" spans="2:35" s="1123" customFormat="1" ht="26.1" customHeight="1" x14ac:dyDescent="0.2">
      <c r="B27" s="1135" t="s">
        <v>1041</v>
      </c>
      <c r="C27" s="869">
        <v>146075.45388484784</v>
      </c>
      <c r="D27" s="869">
        <v>130608.5611639174</v>
      </c>
      <c r="E27" s="869">
        <v>103211.22464621066</v>
      </c>
      <c r="F27" s="869">
        <v>93814.803278987994</v>
      </c>
      <c r="G27" s="869">
        <v>95216.250858643616</v>
      </c>
      <c r="H27" s="869">
        <v>115186.5701466593</v>
      </c>
      <c r="I27" s="787">
        <v>98327.565505102713</v>
      </c>
      <c r="J27" s="785">
        <v>97289.691125763813</v>
      </c>
      <c r="K27" s="785">
        <v>99874.460163518001</v>
      </c>
      <c r="L27" s="785">
        <v>100935.21839595238</v>
      </c>
      <c r="M27" s="785">
        <v>105716.95816103666</v>
      </c>
      <c r="N27" s="785">
        <v>106007.76564492055</v>
      </c>
      <c r="O27" s="785">
        <v>106945.3779402307</v>
      </c>
      <c r="P27" s="785">
        <v>109023.59058986175</v>
      </c>
      <c r="Q27" s="785">
        <v>107903.92352643664</v>
      </c>
      <c r="R27" s="785">
        <v>110690.53074355162</v>
      </c>
      <c r="S27" s="883">
        <v>114473.40090199684</v>
      </c>
      <c r="T27" s="977">
        <v>115186.5701466593</v>
      </c>
      <c r="U27" s="1140" t="s">
        <v>36</v>
      </c>
      <c r="V27" s="1122"/>
      <c r="W27" s="1122"/>
      <c r="X27" s="1122"/>
      <c r="Y27" s="1122"/>
      <c r="Z27" s="1122"/>
      <c r="AA27" s="1122"/>
      <c r="AB27" s="1122"/>
      <c r="AC27" s="1122"/>
      <c r="AD27" s="1122"/>
      <c r="AE27" s="1122"/>
      <c r="AF27" s="1122"/>
      <c r="AG27" s="1122"/>
      <c r="AH27" s="1122"/>
      <c r="AI27" s="1122"/>
    </row>
    <row r="28" spans="2:35" s="1123" customFormat="1" ht="26.1" customHeight="1" x14ac:dyDescent="0.2">
      <c r="B28" s="1135" t="s">
        <v>472</v>
      </c>
      <c r="C28" s="869">
        <v>45632.353643754053</v>
      </c>
      <c r="D28" s="869">
        <v>45198.6824413664</v>
      </c>
      <c r="E28" s="869">
        <v>31818.000809700578</v>
      </c>
      <c r="F28" s="869">
        <v>23613.690187075197</v>
      </c>
      <c r="G28" s="869">
        <v>28918.882745527899</v>
      </c>
      <c r="H28" s="869">
        <v>32027.463539484997</v>
      </c>
      <c r="I28" s="787">
        <v>29130.4941436599</v>
      </c>
      <c r="J28" s="785">
        <v>30990.2420964265</v>
      </c>
      <c r="K28" s="785">
        <v>29229.079854673895</v>
      </c>
      <c r="L28" s="785">
        <v>30640.455235488895</v>
      </c>
      <c r="M28" s="785">
        <v>30481.781744467204</v>
      </c>
      <c r="N28" s="785">
        <v>33886.937037005613</v>
      </c>
      <c r="O28" s="785">
        <v>31858.7629884013</v>
      </c>
      <c r="P28" s="785">
        <v>32599.306322940698</v>
      </c>
      <c r="Q28" s="785">
        <v>32407.426093080707</v>
      </c>
      <c r="R28" s="785">
        <v>30910.740114492997</v>
      </c>
      <c r="S28" s="883">
        <v>37154.385119371909</v>
      </c>
      <c r="T28" s="977">
        <v>32027.463539484997</v>
      </c>
      <c r="U28" s="1140" t="s">
        <v>417</v>
      </c>
      <c r="V28" s="1122"/>
      <c r="W28" s="1122"/>
      <c r="X28" s="1122"/>
      <c r="Y28" s="1122"/>
      <c r="Z28" s="1122"/>
      <c r="AA28" s="1122"/>
      <c r="AB28" s="1122"/>
      <c r="AC28" s="1122"/>
      <c r="AD28" s="1122"/>
      <c r="AE28" s="1122"/>
      <c r="AF28" s="1122"/>
      <c r="AG28" s="1122"/>
      <c r="AH28" s="1122"/>
      <c r="AI28" s="1122"/>
    </row>
    <row r="29" spans="2:35" s="1123" customFormat="1" ht="26.1" customHeight="1" x14ac:dyDescent="0.2">
      <c r="B29" s="1131" t="s">
        <v>847</v>
      </c>
      <c r="C29" s="869">
        <v>6915.1386786423318</v>
      </c>
      <c r="D29" s="869">
        <v>15278.907739244702</v>
      </c>
      <c r="E29" s="869">
        <v>41353.781919641595</v>
      </c>
      <c r="F29" s="869">
        <v>73805.164752554585</v>
      </c>
      <c r="G29" s="869">
        <v>89853.21736737121</v>
      </c>
      <c r="H29" s="869">
        <v>104318.38542207179</v>
      </c>
      <c r="I29" s="787">
        <v>90039.655827266062</v>
      </c>
      <c r="J29" s="785">
        <v>91384.123856019447</v>
      </c>
      <c r="K29" s="785">
        <v>92474.563326300296</v>
      </c>
      <c r="L29" s="785">
        <v>96063.798904424781</v>
      </c>
      <c r="M29" s="785">
        <v>96204.39063889641</v>
      </c>
      <c r="N29" s="785">
        <v>94204.330949963216</v>
      </c>
      <c r="O29" s="785">
        <v>96975.333247359056</v>
      </c>
      <c r="P29" s="785">
        <v>98707.425998250706</v>
      </c>
      <c r="Q29" s="785">
        <v>104064.4811590801</v>
      </c>
      <c r="R29" s="785">
        <v>104018.15865407849</v>
      </c>
      <c r="S29" s="883">
        <v>105544.91576798516</v>
      </c>
      <c r="T29" s="977">
        <v>104318.38542207179</v>
      </c>
      <c r="U29" s="1140" t="s">
        <v>293</v>
      </c>
      <c r="V29" s="1122"/>
      <c r="W29" s="1122"/>
      <c r="X29" s="1122"/>
      <c r="Y29" s="1122"/>
      <c r="Z29" s="1122"/>
      <c r="AA29" s="1122"/>
      <c r="AB29" s="1122"/>
      <c r="AC29" s="1122"/>
      <c r="AD29" s="1122"/>
      <c r="AE29" s="1122"/>
      <c r="AF29" s="1122"/>
      <c r="AG29" s="1122"/>
      <c r="AH29" s="1122"/>
      <c r="AI29" s="1122"/>
    </row>
    <row r="30" spans="2:35" s="1123" customFormat="1" ht="12" customHeight="1" x14ac:dyDescent="0.2">
      <c r="B30" s="1132"/>
      <c r="C30" s="868"/>
      <c r="D30" s="868"/>
      <c r="E30" s="868"/>
      <c r="F30" s="868"/>
      <c r="G30" s="868"/>
      <c r="H30" s="868"/>
      <c r="I30" s="790"/>
      <c r="J30" s="788"/>
      <c r="K30" s="788"/>
      <c r="L30" s="788"/>
      <c r="M30" s="788"/>
      <c r="N30" s="788"/>
      <c r="O30" s="788"/>
      <c r="P30" s="788"/>
      <c r="Q30" s="788"/>
      <c r="R30" s="788"/>
      <c r="S30" s="879"/>
      <c r="T30" s="978"/>
      <c r="U30" s="1141"/>
      <c r="V30" s="1122"/>
      <c r="W30" s="1122"/>
      <c r="X30" s="1122"/>
      <c r="Y30" s="1122"/>
      <c r="Z30" s="1122"/>
      <c r="AA30" s="1122"/>
      <c r="AB30" s="1122"/>
      <c r="AC30" s="1122"/>
      <c r="AD30" s="1122"/>
      <c r="AE30" s="1122"/>
      <c r="AF30" s="1122"/>
      <c r="AG30" s="1122"/>
      <c r="AH30" s="1122"/>
      <c r="AI30" s="1122"/>
    </row>
    <row r="31" spans="2:35" s="1123" customFormat="1" ht="26.1" customHeight="1" x14ac:dyDescent="0.2">
      <c r="B31" s="1134" t="s">
        <v>1280</v>
      </c>
      <c r="C31" s="868">
        <v>43209.701441487254</v>
      </c>
      <c r="D31" s="868">
        <v>39408.034199442351</v>
      </c>
      <c r="E31" s="868">
        <v>37051.856317320002</v>
      </c>
      <c r="F31" s="868">
        <v>37456.279823939367</v>
      </c>
      <c r="G31" s="868">
        <v>50793.743858830509</v>
      </c>
      <c r="H31" s="868">
        <v>122794.80937886352</v>
      </c>
      <c r="I31" s="790">
        <v>57931.873249086631</v>
      </c>
      <c r="J31" s="788">
        <v>62116.630195381833</v>
      </c>
      <c r="K31" s="788">
        <v>65795.111127185577</v>
      </c>
      <c r="L31" s="788">
        <v>68615.919273628533</v>
      </c>
      <c r="M31" s="788">
        <v>72614.793684848511</v>
      </c>
      <c r="N31" s="788">
        <v>78444.019056801451</v>
      </c>
      <c r="O31" s="788">
        <v>85710.328843234194</v>
      </c>
      <c r="P31" s="788">
        <v>93028.605036761262</v>
      </c>
      <c r="Q31" s="788">
        <v>104509.36671342909</v>
      </c>
      <c r="R31" s="788">
        <v>112807.41582761402</v>
      </c>
      <c r="S31" s="879">
        <v>117867.994602858</v>
      </c>
      <c r="T31" s="978">
        <v>122794.80937886352</v>
      </c>
      <c r="U31" s="1138" t="s">
        <v>1351</v>
      </c>
      <c r="V31" s="1122"/>
      <c r="W31" s="1122"/>
      <c r="X31" s="1122"/>
      <c r="Y31" s="1122"/>
      <c r="Z31" s="1122"/>
      <c r="AA31" s="1122"/>
      <c r="AB31" s="1122"/>
      <c r="AC31" s="1122"/>
      <c r="AD31" s="1122"/>
      <c r="AE31" s="1122"/>
      <c r="AF31" s="1122"/>
      <c r="AG31" s="1122"/>
      <c r="AH31" s="1122"/>
      <c r="AI31" s="1122"/>
    </row>
    <row r="32" spans="2:35" s="1123" customFormat="1" ht="26.1" customHeight="1" x14ac:dyDescent="0.2">
      <c r="B32" s="1131" t="s">
        <v>982</v>
      </c>
      <c r="C32" s="869">
        <v>41142.746010137249</v>
      </c>
      <c r="D32" s="869">
        <v>35627.618602486349</v>
      </c>
      <c r="E32" s="869">
        <v>29751.795578270005</v>
      </c>
      <c r="F32" s="869">
        <v>18991.938732628536</v>
      </c>
      <c r="G32" s="869">
        <v>27895.386432007013</v>
      </c>
      <c r="H32" s="869">
        <v>93357.55648574706</v>
      </c>
      <c r="I32" s="1054">
        <v>34674.257683180942</v>
      </c>
      <c r="J32" s="1055">
        <v>38113.082332527076</v>
      </c>
      <c r="K32" s="1055">
        <v>41687.565344051145</v>
      </c>
      <c r="L32" s="1055">
        <v>43081.208983077056</v>
      </c>
      <c r="M32" s="1055">
        <v>47237.296204057013</v>
      </c>
      <c r="N32" s="1055">
        <v>53302.878382705152</v>
      </c>
      <c r="O32" s="1055">
        <v>60222.503027768376</v>
      </c>
      <c r="P32" s="1055">
        <v>66991.254038832543</v>
      </c>
      <c r="Q32" s="1055">
        <v>77860.808800798201</v>
      </c>
      <c r="R32" s="1055">
        <v>84604.055706099563</v>
      </c>
      <c r="S32" s="1120">
        <v>87790.830351655954</v>
      </c>
      <c r="T32" s="1329">
        <v>93357.55648574706</v>
      </c>
      <c r="U32" s="1140" t="s">
        <v>1014</v>
      </c>
      <c r="V32" s="1122"/>
      <c r="W32" s="1122"/>
      <c r="X32" s="1122"/>
      <c r="Y32" s="1122"/>
      <c r="Z32" s="1122"/>
      <c r="AA32" s="1122"/>
      <c r="AB32" s="1122"/>
      <c r="AC32" s="1122"/>
      <c r="AD32" s="1122"/>
      <c r="AE32" s="1122"/>
      <c r="AF32" s="1122"/>
      <c r="AG32" s="1122"/>
      <c r="AH32" s="1122"/>
      <c r="AI32" s="1122"/>
    </row>
    <row r="33" spans="2:35" s="1123" customFormat="1" ht="26.1" customHeight="1" x14ac:dyDescent="0.2">
      <c r="B33" s="1131" t="s">
        <v>983</v>
      </c>
      <c r="C33" s="869">
        <v>0</v>
      </c>
      <c r="D33" s="869">
        <v>0</v>
      </c>
      <c r="E33" s="869">
        <v>0</v>
      </c>
      <c r="F33" s="869">
        <v>0</v>
      </c>
      <c r="G33" s="869">
        <v>0</v>
      </c>
      <c r="H33" s="869">
        <v>0</v>
      </c>
      <c r="I33" s="1054">
        <v>0</v>
      </c>
      <c r="J33" s="1055">
        <v>0</v>
      </c>
      <c r="K33" s="1055">
        <v>0</v>
      </c>
      <c r="L33" s="1055">
        <v>0</v>
      </c>
      <c r="M33" s="1055">
        <v>0</v>
      </c>
      <c r="N33" s="1055">
        <v>0</v>
      </c>
      <c r="O33" s="1055">
        <v>0</v>
      </c>
      <c r="P33" s="1055">
        <v>0</v>
      </c>
      <c r="Q33" s="1055">
        <v>0</v>
      </c>
      <c r="R33" s="1055">
        <v>0</v>
      </c>
      <c r="S33" s="1120">
        <v>0</v>
      </c>
      <c r="T33" s="1329">
        <v>0</v>
      </c>
      <c r="U33" s="1140" t="s">
        <v>1016</v>
      </c>
      <c r="V33" s="1122"/>
      <c r="W33" s="1122"/>
      <c r="X33" s="1122"/>
      <c r="Y33" s="1122"/>
      <c r="Z33" s="1122"/>
      <c r="AA33" s="1122"/>
      <c r="AB33" s="1122"/>
      <c r="AC33" s="1122"/>
      <c r="AD33" s="1122"/>
      <c r="AE33" s="1122"/>
      <c r="AF33" s="1122"/>
      <c r="AG33" s="1122"/>
      <c r="AH33" s="1122"/>
      <c r="AI33" s="1122"/>
    </row>
    <row r="34" spans="2:35" s="1123" customFormat="1" ht="26.1" customHeight="1" x14ac:dyDescent="0.2">
      <c r="B34" s="1131" t="s">
        <v>984</v>
      </c>
      <c r="C34" s="869">
        <v>0</v>
      </c>
      <c r="D34" s="869">
        <v>0</v>
      </c>
      <c r="E34" s="869">
        <v>0</v>
      </c>
      <c r="F34" s="869">
        <v>0</v>
      </c>
      <c r="G34" s="869">
        <v>0</v>
      </c>
      <c r="H34" s="869">
        <v>0</v>
      </c>
      <c r="I34" s="1054">
        <v>0</v>
      </c>
      <c r="J34" s="1055">
        <v>0</v>
      </c>
      <c r="K34" s="1055">
        <v>0</v>
      </c>
      <c r="L34" s="1055">
        <v>0</v>
      </c>
      <c r="M34" s="1055">
        <v>0</v>
      </c>
      <c r="N34" s="1055">
        <v>0</v>
      </c>
      <c r="O34" s="1055">
        <v>0</v>
      </c>
      <c r="P34" s="1055">
        <v>0</v>
      </c>
      <c r="Q34" s="1055">
        <v>0</v>
      </c>
      <c r="R34" s="1055">
        <v>0</v>
      </c>
      <c r="S34" s="1120">
        <v>0</v>
      </c>
      <c r="T34" s="1329">
        <v>0</v>
      </c>
      <c r="U34" s="1140" t="s">
        <v>1012</v>
      </c>
      <c r="V34" s="1122"/>
      <c r="W34" s="1122"/>
      <c r="X34" s="1122"/>
      <c r="Y34" s="1122"/>
      <c r="Z34" s="1122"/>
      <c r="AA34" s="1122"/>
      <c r="AB34" s="1122"/>
      <c r="AC34" s="1122"/>
      <c r="AD34" s="1122"/>
      <c r="AE34" s="1122"/>
      <c r="AF34" s="1122"/>
      <c r="AG34" s="1122"/>
      <c r="AH34" s="1122"/>
      <c r="AI34" s="1122"/>
    </row>
    <row r="35" spans="2:35" s="1123" customFormat="1" ht="26.1" customHeight="1" x14ac:dyDescent="0.2">
      <c r="B35" s="1131" t="s">
        <v>985</v>
      </c>
      <c r="C35" s="869">
        <v>119.26376751999999</v>
      </c>
      <c r="D35" s="869">
        <v>113.18065919</v>
      </c>
      <c r="E35" s="869">
        <v>0</v>
      </c>
      <c r="F35" s="869">
        <v>35.552511989999992</v>
      </c>
      <c r="G35" s="869">
        <v>0</v>
      </c>
      <c r="H35" s="869">
        <v>0</v>
      </c>
      <c r="I35" s="1054">
        <v>0</v>
      </c>
      <c r="J35" s="1055">
        <v>0</v>
      </c>
      <c r="K35" s="1055">
        <v>0</v>
      </c>
      <c r="L35" s="1055">
        <v>0</v>
      </c>
      <c r="M35" s="1055">
        <v>0</v>
      </c>
      <c r="N35" s="1055">
        <v>0</v>
      </c>
      <c r="O35" s="1055">
        <v>0</v>
      </c>
      <c r="P35" s="1055">
        <v>0</v>
      </c>
      <c r="Q35" s="1055">
        <v>0</v>
      </c>
      <c r="R35" s="1055">
        <v>0</v>
      </c>
      <c r="S35" s="1120">
        <v>0</v>
      </c>
      <c r="T35" s="1329">
        <v>0</v>
      </c>
      <c r="U35" s="1140" t="s">
        <v>1021</v>
      </c>
      <c r="V35" s="1122"/>
      <c r="W35" s="1122"/>
      <c r="X35" s="1122"/>
      <c r="Y35" s="1122"/>
      <c r="Z35" s="1122"/>
      <c r="AA35" s="1122"/>
      <c r="AB35" s="1122"/>
      <c r="AC35" s="1122"/>
      <c r="AD35" s="1122"/>
      <c r="AE35" s="1122"/>
      <c r="AF35" s="1122"/>
      <c r="AG35" s="1122"/>
      <c r="AH35" s="1122"/>
      <c r="AI35" s="1122"/>
    </row>
    <row r="36" spans="2:35" s="1123" customFormat="1" ht="26.1" customHeight="1" x14ac:dyDescent="0.2">
      <c r="B36" s="1131" t="s">
        <v>986</v>
      </c>
      <c r="C36" s="869">
        <v>0</v>
      </c>
      <c r="D36" s="869">
        <v>0</v>
      </c>
      <c r="E36" s="869">
        <v>0</v>
      </c>
      <c r="F36" s="869">
        <v>0</v>
      </c>
      <c r="G36" s="869">
        <v>0</v>
      </c>
      <c r="H36" s="869">
        <v>0</v>
      </c>
      <c r="I36" s="1054">
        <v>0</v>
      </c>
      <c r="J36" s="1055">
        <v>0</v>
      </c>
      <c r="K36" s="1055">
        <v>0</v>
      </c>
      <c r="L36" s="1055">
        <v>0</v>
      </c>
      <c r="M36" s="1055">
        <v>0</v>
      </c>
      <c r="N36" s="1055">
        <v>0</v>
      </c>
      <c r="O36" s="1055">
        <v>0</v>
      </c>
      <c r="P36" s="1055">
        <v>0</v>
      </c>
      <c r="Q36" s="1055">
        <v>0</v>
      </c>
      <c r="R36" s="1055">
        <v>0</v>
      </c>
      <c r="S36" s="1120">
        <v>0</v>
      </c>
      <c r="T36" s="1329">
        <v>0</v>
      </c>
      <c r="U36" s="1140" t="s">
        <v>1278</v>
      </c>
      <c r="V36" s="1122"/>
      <c r="W36" s="1122"/>
      <c r="X36" s="1122"/>
      <c r="Y36" s="1122"/>
      <c r="Z36" s="1122"/>
      <c r="AA36" s="1122"/>
      <c r="AB36" s="1122"/>
      <c r="AC36" s="1122"/>
      <c r="AD36" s="1122"/>
      <c r="AE36" s="1122"/>
      <c r="AF36" s="1122"/>
      <c r="AG36" s="1122"/>
      <c r="AH36" s="1122"/>
      <c r="AI36" s="1122"/>
    </row>
    <row r="37" spans="2:35" s="1123" customFormat="1" ht="26.1" customHeight="1" x14ac:dyDescent="0.2">
      <c r="B37" s="1131" t="s">
        <v>987</v>
      </c>
      <c r="C37" s="869">
        <v>0</v>
      </c>
      <c r="D37" s="869">
        <v>139.74561300000002</v>
      </c>
      <c r="E37" s="869">
        <v>764.23801500000002</v>
      </c>
      <c r="F37" s="869">
        <v>547.90278949999993</v>
      </c>
      <c r="G37" s="869">
        <v>937.58587299999988</v>
      </c>
      <c r="H37" s="869">
        <v>2206.5597870000001</v>
      </c>
      <c r="I37" s="1054">
        <v>922.78011000000004</v>
      </c>
      <c r="J37" s="1055">
        <v>906.75034699999992</v>
      </c>
      <c r="K37" s="1055">
        <v>888.76336199999992</v>
      </c>
      <c r="L37" s="1055">
        <v>874.02494399999989</v>
      </c>
      <c r="M37" s="1055">
        <v>1031.416608</v>
      </c>
      <c r="N37" s="1055">
        <v>1025.20751</v>
      </c>
      <c r="O37" s="1055">
        <v>1016.348312</v>
      </c>
      <c r="P37" s="1055">
        <v>956.18540500000006</v>
      </c>
      <c r="Q37" s="1055">
        <v>1159.52099</v>
      </c>
      <c r="R37" s="1055">
        <v>1322.8975220000002</v>
      </c>
      <c r="S37" s="1120">
        <v>2218.3893619999999</v>
      </c>
      <c r="T37" s="1329">
        <v>2206.5597870000001</v>
      </c>
      <c r="U37" s="1140" t="s">
        <v>1042</v>
      </c>
      <c r="V37" s="1122"/>
      <c r="W37" s="1122"/>
      <c r="X37" s="1122"/>
      <c r="Y37" s="1122"/>
      <c r="Z37" s="1122"/>
      <c r="AA37" s="1122"/>
      <c r="AB37" s="1122"/>
      <c r="AC37" s="1122"/>
      <c r="AD37" s="1122"/>
      <c r="AE37" s="1122"/>
      <c r="AF37" s="1122"/>
      <c r="AG37" s="1122"/>
      <c r="AH37" s="1122"/>
      <c r="AI37" s="1122"/>
    </row>
    <row r="38" spans="2:35" s="1123" customFormat="1" ht="26.1" customHeight="1" x14ac:dyDescent="0.2">
      <c r="B38" s="1131" t="s">
        <v>995</v>
      </c>
      <c r="C38" s="869">
        <v>7.9637161000000001</v>
      </c>
      <c r="D38" s="869">
        <v>3.0590000000000002</v>
      </c>
      <c r="E38" s="869">
        <v>16.743281249999999</v>
      </c>
      <c r="F38" s="869">
        <v>0</v>
      </c>
      <c r="G38" s="869">
        <v>3.5739999999999998</v>
      </c>
      <c r="H38" s="869">
        <v>0</v>
      </c>
      <c r="I38" s="1054">
        <v>3.3439999999999999</v>
      </c>
      <c r="J38" s="1055">
        <v>3.49</v>
      </c>
      <c r="K38" s="1055">
        <v>3.7389999999999999</v>
      </c>
      <c r="L38" s="1055">
        <v>0.52100000000000002</v>
      </c>
      <c r="M38" s="1055">
        <v>0.57399999999999995</v>
      </c>
      <c r="N38" s="1055">
        <v>0.57699999999999996</v>
      </c>
      <c r="O38" s="1055">
        <v>0.23400000000000001</v>
      </c>
      <c r="P38" s="1055">
        <v>0</v>
      </c>
      <c r="Q38" s="1055">
        <v>0</v>
      </c>
      <c r="R38" s="1055">
        <v>0</v>
      </c>
      <c r="S38" s="1120">
        <v>0</v>
      </c>
      <c r="T38" s="1329">
        <v>0</v>
      </c>
      <c r="U38" s="1140" t="s">
        <v>1013</v>
      </c>
      <c r="V38" s="1122"/>
      <c r="W38" s="1122"/>
      <c r="X38" s="1122"/>
      <c r="Y38" s="1122"/>
      <c r="Z38" s="1122"/>
      <c r="AA38" s="1122"/>
      <c r="AB38" s="1122"/>
      <c r="AC38" s="1122"/>
      <c r="AD38" s="1122"/>
      <c r="AE38" s="1122"/>
      <c r="AF38" s="1122"/>
      <c r="AG38" s="1122"/>
      <c r="AH38" s="1122"/>
      <c r="AI38" s="1122"/>
    </row>
    <row r="39" spans="2:35" s="1123" customFormat="1" ht="26.1" customHeight="1" x14ac:dyDescent="0.2">
      <c r="B39" s="1131" t="s">
        <v>988</v>
      </c>
      <c r="C39" s="869">
        <v>1939.7279477300001</v>
      </c>
      <c r="D39" s="869">
        <v>3524.4303247660005</v>
      </c>
      <c r="E39" s="869">
        <v>6519.0794427999981</v>
      </c>
      <c r="F39" s="869">
        <v>17880.88578982083</v>
      </c>
      <c r="G39" s="869">
        <v>21957.197553823495</v>
      </c>
      <c r="H39" s="869">
        <v>27230.693106116451</v>
      </c>
      <c r="I39" s="1054">
        <v>22331.491455905692</v>
      </c>
      <c r="J39" s="1055">
        <v>23093.307515854754</v>
      </c>
      <c r="K39" s="1055">
        <v>23215.043421134433</v>
      </c>
      <c r="L39" s="1055">
        <v>24660.164346551475</v>
      </c>
      <c r="M39" s="1055">
        <v>24345.506872791502</v>
      </c>
      <c r="N39" s="1055">
        <v>24115.356164096294</v>
      </c>
      <c r="O39" s="1055">
        <v>24471.243503465816</v>
      </c>
      <c r="P39" s="1055">
        <v>25081.165592928723</v>
      </c>
      <c r="Q39" s="1055">
        <v>25489.036922630887</v>
      </c>
      <c r="R39" s="1055">
        <v>26880.46259951446</v>
      </c>
      <c r="S39" s="1120">
        <v>27858.774889202043</v>
      </c>
      <c r="T39" s="1329">
        <v>27230.693106116451</v>
      </c>
      <c r="U39" s="1140" t="s">
        <v>1017</v>
      </c>
      <c r="V39" s="1122"/>
      <c r="W39" s="1122"/>
      <c r="X39" s="1122"/>
      <c r="Y39" s="1122"/>
      <c r="Z39" s="1122"/>
      <c r="AA39" s="1122"/>
      <c r="AB39" s="1122"/>
      <c r="AC39" s="1122"/>
      <c r="AD39" s="1122"/>
      <c r="AE39" s="1122"/>
      <c r="AF39" s="1122"/>
      <c r="AG39" s="1122"/>
      <c r="AH39" s="1122"/>
      <c r="AI39" s="1122"/>
    </row>
    <row r="40" spans="2:35" s="1123" customFormat="1" ht="12" customHeight="1" x14ac:dyDescent="0.2">
      <c r="B40" s="1131"/>
      <c r="C40" s="869"/>
      <c r="D40" s="869"/>
      <c r="E40" s="869"/>
      <c r="F40" s="869"/>
      <c r="G40" s="869"/>
      <c r="H40" s="869"/>
      <c r="I40" s="1054"/>
      <c r="J40" s="1055"/>
      <c r="K40" s="1055"/>
      <c r="L40" s="1055"/>
      <c r="M40" s="1055"/>
      <c r="N40" s="1055"/>
      <c r="O40" s="1055"/>
      <c r="P40" s="1055"/>
      <c r="Q40" s="1055"/>
      <c r="R40" s="1055"/>
      <c r="S40" s="1120"/>
      <c r="T40" s="1329"/>
      <c r="U40" s="1140"/>
      <c r="V40" s="1122"/>
      <c r="W40" s="1122"/>
      <c r="X40" s="1122"/>
      <c r="Y40" s="1122"/>
      <c r="Z40" s="1122"/>
      <c r="AA40" s="1122"/>
      <c r="AB40" s="1122"/>
      <c r="AC40" s="1122"/>
      <c r="AD40" s="1122"/>
      <c r="AE40" s="1122"/>
      <c r="AF40" s="1122"/>
      <c r="AG40" s="1122"/>
      <c r="AH40" s="1122"/>
      <c r="AI40" s="1122"/>
    </row>
    <row r="41" spans="2:35" s="1123" customFormat="1" ht="26.1" customHeight="1" x14ac:dyDescent="0.2">
      <c r="B41" s="1134" t="s">
        <v>1632</v>
      </c>
      <c r="C41" s="869">
        <v>0</v>
      </c>
      <c r="D41" s="869">
        <v>0</v>
      </c>
      <c r="E41" s="869">
        <v>993.07881343331712</v>
      </c>
      <c r="F41" s="869">
        <v>1166.9518490554747</v>
      </c>
      <c r="G41" s="869">
        <v>2078.3798691370002</v>
      </c>
      <c r="H41" s="869">
        <v>2858.5876594029151</v>
      </c>
      <c r="I41" s="979">
        <v>2084.5235177177528</v>
      </c>
      <c r="J41" s="980">
        <v>2138.3632343271074</v>
      </c>
      <c r="K41" s="980">
        <v>2225.2404531463767</v>
      </c>
      <c r="L41" s="980">
        <v>2307.1021649985</v>
      </c>
      <c r="M41" s="980">
        <v>2399.6227949111294</v>
      </c>
      <c r="N41" s="980">
        <v>2428.5041063815102</v>
      </c>
      <c r="O41" s="980">
        <v>2511.499929134407</v>
      </c>
      <c r="P41" s="980">
        <v>2604.682243593104</v>
      </c>
      <c r="Q41" s="980">
        <v>2685.7910630949973</v>
      </c>
      <c r="R41" s="980">
        <v>2712.0311037013189</v>
      </c>
      <c r="S41" s="981">
        <v>2813.9071232409451</v>
      </c>
      <c r="T41" s="1330">
        <v>2858.5876594029151</v>
      </c>
      <c r="U41" s="1138" t="s">
        <v>1633</v>
      </c>
      <c r="V41" s="1122"/>
      <c r="W41" s="1122"/>
      <c r="X41" s="1122"/>
      <c r="Y41" s="1122"/>
      <c r="Z41" s="1122"/>
      <c r="AA41" s="1122"/>
      <c r="AB41" s="1122"/>
      <c r="AC41" s="1122"/>
      <c r="AD41" s="1122"/>
      <c r="AE41" s="1122"/>
      <c r="AF41" s="1122"/>
      <c r="AG41" s="1122"/>
      <c r="AH41" s="1122"/>
      <c r="AI41" s="1122"/>
    </row>
    <row r="42" spans="2:35" s="1123" customFormat="1" ht="26.1" customHeight="1" x14ac:dyDescent="0.2">
      <c r="B42" s="1131" t="s">
        <v>848</v>
      </c>
      <c r="C42" s="869">
        <v>0</v>
      </c>
      <c r="D42" s="869">
        <v>0</v>
      </c>
      <c r="E42" s="869">
        <v>0</v>
      </c>
      <c r="F42" s="869">
        <v>0</v>
      </c>
      <c r="G42" s="869">
        <v>0</v>
      </c>
      <c r="H42" s="869">
        <v>0</v>
      </c>
      <c r="I42" s="1054">
        <v>0</v>
      </c>
      <c r="J42" s="1055">
        <v>0</v>
      </c>
      <c r="K42" s="1055">
        <v>0</v>
      </c>
      <c r="L42" s="1055">
        <v>0</v>
      </c>
      <c r="M42" s="1055">
        <v>0</v>
      </c>
      <c r="N42" s="1055">
        <v>0</v>
      </c>
      <c r="O42" s="1055">
        <v>0</v>
      </c>
      <c r="P42" s="1055">
        <v>0</v>
      </c>
      <c r="Q42" s="1055">
        <v>0</v>
      </c>
      <c r="R42" s="1055">
        <v>0</v>
      </c>
      <c r="S42" s="1120">
        <v>0</v>
      </c>
      <c r="T42" s="1329">
        <v>0</v>
      </c>
      <c r="U42" s="1140" t="s">
        <v>292</v>
      </c>
      <c r="V42" s="1122"/>
      <c r="W42" s="1122"/>
      <c r="X42" s="1122"/>
      <c r="Y42" s="1122"/>
      <c r="Z42" s="1122"/>
      <c r="AA42" s="1122"/>
      <c r="AB42" s="1122"/>
      <c r="AC42" s="1122"/>
      <c r="AD42" s="1122"/>
      <c r="AE42" s="1122"/>
      <c r="AF42" s="1122"/>
      <c r="AG42" s="1122"/>
      <c r="AH42" s="1122"/>
      <c r="AI42" s="1122"/>
    </row>
    <row r="43" spans="2:35" s="1123" customFormat="1" ht="26.1" customHeight="1" x14ac:dyDescent="0.2">
      <c r="B43" s="1131" t="s">
        <v>1041</v>
      </c>
      <c r="C43" s="869">
        <v>0</v>
      </c>
      <c r="D43" s="869">
        <v>0</v>
      </c>
      <c r="E43" s="869">
        <v>952.72295356131713</v>
      </c>
      <c r="F43" s="869">
        <v>1164.5990087140001</v>
      </c>
      <c r="G43" s="869">
        <v>2069.1798092434842</v>
      </c>
      <c r="H43" s="869">
        <v>2822.7832751730011</v>
      </c>
      <c r="I43" s="1054">
        <v>2046.4012363980003</v>
      </c>
      <c r="J43" s="1055">
        <v>2133.1845083550002</v>
      </c>
      <c r="K43" s="1055">
        <v>2209.6055024240004</v>
      </c>
      <c r="L43" s="1055">
        <v>2303.653549312</v>
      </c>
      <c r="M43" s="1055">
        <v>2395.3112709120005</v>
      </c>
      <c r="N43" s="1055">
        <v>2425.0832482199989</v>
      </c>
      <c r="O43" s="1055">
        <v>2482.3002633789984</v>
      </c>
      <c r="P43" s="1055">
        <v>2597.4639537769963</v>
      </c>
      <c r="Q43" s="1055">
        <v>2677.2527755948117</v>
      </c>
      <c r="R43" s="1055">
        <v>2680.9107124430002</v>
      </c>
      <c r="S43" s="1120">
        <v>2798.7544910540005</v>
      </c>
      <c r="T43" s="1329">
        <v>2822.7832751730011</v>
      </c>
      <c r="U43" s="1140" t="s">
        <v>36</v>
      </c>
      <c r="V43" s="1122"/>
      <c r="W43" s="1122"/>
      <c r="X43" s="1122"/>
      <c r="Y43" s="1122"/>
      <c r="Z43" s="1122"/>
      <c r="AA43" s="1122"/>
      <c r="AB43" s="1122"/>
      <c r="AC43" s="1122"/>
      <c r="AD43" s="1122"/>
      <c r="AE43" s="1122"/>
      <c r="AF43" s="1122"/>
      <c r="AG43" s="1122"/>
      <c r="AH43" s="1122"/>
      <c r="AI43" s="1122"/>
    </row>
    <row r="44" spans="2:35" s="1123" customFormat="1" ht="26.1" customHeight="1" x14ac:dyDescent="0.2">
      <c r="B44" s="1131" t="s">
        <v>472</v>
      </c>
      <c r="C44" s="869">
        <v>0</v>
      </c>
      <c r="D44" s="869">
        <v>0</v>
      </c>
      <c r="E44" s="869">
        <v>0</v>
      </c>
      <c r="F44" s="869">
        <v>0</v>
      </c>
      <c r="G44" s="869">
        <v>0</v>
      </c>
      <c r="H44" s="869">
        <v>0</v>
      </c>
      <c r="I44" s="1054">
        <v>0</v>
      </c>
      <c r="J44" s="1055">
        <v>0</v>
      </c>
      <c r="K44" s="1055">
        <v>0</v>
      </c>
      <c r="L44" s="1055">
        <v>0</v>
      </c>
      <c r="M44" s="1055">
        <v>0</v>
      </c>
      <c r="N44" s="1055">
        <v>0</v>
      </c>
      <c r="O44" s="1055">
        <v>0</v>
      </c>
      <c r="P44" s="1055">
        <v>0</v>
      </c>
      <c r="Q44" s="1055">
        <v>0</v>
      </c>
      <c r="R44" s="1055">
        <v>0</v>
      </c>
      <c r="S44" s="1120">
        <v>0</v>
      </c>
      <c r="T44" s="1329">
        <v>0</v>
      </c>
      <c r="U44" s="1140" t="s">
        <v>417</v>
      </c>
      <c r="V44" s="1122"/>
      <c r="W44" s="1122"/>
      <c r="X44" s="1122"/>
      <c r="Y44" s="1122"/>
      <c r="Z44" s="1122"/>
      <c r="AA44" s="1122"/>
      <c r="AB44" s="1122"/>
      <c r="AC44" s="1122"/>
      <c r="AD44" s="1122"/>
      <c r="AE44" s="1122"/>
      <c r="AF44" s="1122"/>
      <c r="AG44" s="1122"/>
      <c r="AH44" s="1122"/>
      <c r="AI44" s="1122"/>
    </row>
    <row r="45" spans="2:35" s="1123" customFormat="1" ht="26.1" customHeight="1" x14ac:dyDescent="0.2">
      <c r="B45" s="1131" t="s">
        <v>847</v>
      </c>
      <c r="C45" s="869">
        <v>0</v>
      </c>
      <c r="D45" s="869">
        <v>0</v>
      </c>
      <c r="E45" s="869">
        <v>40.355859872000003</v>
      </c>
      <c r="F45" s="869">
        <v>2.3528403414746544</v>
      </c>
      <c r="G45" s="869">
        <v>9.2000598935161317</v>
      </c>
      <c r="H45" s="869">
        <v>35.804384229913971</v>
      </c>
      <c r="I45" s="1054">
        <v>38.122281319752659</v>
      </c>
      <c r="J45" s="1055">
        <v>5.1787259721071406</v>
      </c>
      <c r="K45" s="1055">
        <v>15.634950722376356</v>
      </c>
      <c r="L45" s="1055">
        <v>3.4486156865000002</v>
      </c>
      <c r="M45" s="1055">
        <v>4.3115239991290348</v>
      </c>
      <c r="N45" s="1055">
        <v>3.4208581615111111</v>
      </c>
      <c r="O45" s="1055">
        <v>29.199665755408606</v>
      </c>
      <c r="P45" s="1055">
        <v>7.2182898161075268</v>
      </c>
      <c r="Q45" s="1055">
        <v>8.5382875001857155</v>
      </c>
      <c r="R45" s="1055">
        <v>31.12039125831874</v>
      </c>
      <c r="S45" s="1120">
        <v>15.152632186944444</v>
      </c>
      <c r="T45" s="1329">
        <v>35.804384229913971</v>
      </c>
      <c r="U45" s="1140" t="s">
        <v>293</v>
      </c>
      <c r="V45" s="1122"/>
      <c r="W45" s="1122"/>
      <c r="X45" s="1122"/>
      <c r="Y45" s="1122"/>
      <c r="Z45" s="1122"/>
      <c r="AA45" s="1122"/>
      <c r="AB45" s="1122"/>
      <c r="AC45" s="1122"/>
      <c r="AD45" s="1122"/>
      <c r="AE45" s="1122"/>
      <c r="AF45" s="1122"/>
      <c r="AG45" s="1122"/>
      <c r="AH45" s="1122"/>
      <c r="AI45" s="1122"/>
    </row>
    <row r="46" spans="2:35" s="1123" customFormat="1" ht="12" customHeight="1" x14ac:dyDescent="0.2">
      <c r="B46" s="1132"/>
      <c r="C46" s="868"/>
      <c r="D46" s="868"/>
      <c r="E46" s="868"/>
      <c r="F46" s="868"/>
      <c r="G46" s="868"/>
      <c r="H46" s="868"/>
      <c r="I46" s="790"/>
      <c r="J46" s="788"/>
      <c r="K46" s="788"/>
      <c r="L46" s="788"/>
      <c r="M46" s="788"/>
      <c r="N46" s="788"/>
      <c r="O46" s="788"/>
      <c r="P46" s="788"/>
      <c r="Q46" s="788"/>
      <c r="R46" s="788"/>
      <c r="S46" s="879"/>
      <c r="T46" s="978"/>
      <c r="U46" s="1141"/>
      <c r="V46" s="1122"/>
      <c r="W46" s="1122"/>
      <c r="X46" s="1122"/>
      <c r="Y46" s="1122"/>
      <c r="Z46" s="1122"/>
      <c r="AA46" s="1122"/>
      <c r="AB46" s="1122"/>
      <c r="AC46" s="1122"/>
      <c r="AD46" s="1122"/>
      <c r="AE46" s="1122"/>
      <c r="AF46" s="1122"/>
      <c r="AG46" s="1122"/>
      <c r="AH46" s="1122"/>
      <c r="AI46" s="1122"/>
    </row>
    <row r="47" spans="2:35" s="1123" customFormat="1" ht="26.1" customHeight="1" x14ac:dyDescent="0.2">
      <c r="B47" s="1132" t="s">
        <v>1503</v>
      </c>
      <c r="C47" s="868">
        <v>267515.91039136011</v>
      </c>
      <c r="D47" s="868">
        <v>252142.70033151086</v>
      </c>
      <c r="E47" s="868">
        <v>224583.14547109517</v>
      </c>
      <c r="F47" s="868">
        <v>232876.04669667262</v>
      </c>
      <c r="G47" s="868">
        <v>268683.86962668225</v>
      </c>
      <c r="H47" s="868">
        <v>379090.89605687652</v>
      </c>
      <c r="I47" s="790">
        <v>279279.21317754505</v>
      </c>
      <c r="J47" s="788">
        <v>285683.06561375072</v>
      </c>
      <c r="K47" s="788">
        <v>291197.24195397715</v>
      </c>
      <c r="L47" s="788">
        <v>300199.18628389598</v>
      </c>
      <c r="M47" s="788">
        <v>308928.34415036289</v>
      </c>
      <c r="N47" s="788">
        <v>316501.35900066333</v>
      </c>
      <c r="O47" s="788">
        <v>325461.04545095266</v>
      </c>
      <c r="P47" s="788">
        <v>337428.20166009851</v>
      </c>
      <c r="Q47" s="788">
        <v>352943.60634695255</v>
      </c>
      <c r="R47" s="788">
        <v>362894.49873171246</v>
      </c>
      <c r="S47" s="788">
        <v>379656.47573479684</v>
      </c>
      <c r="T47" s="788">
        <v>379090.89605687652</v>
      </c>
      <c r="U47" s="1141" t="s">
        <v>1015</v>
      </c>
      <c r="V47" s="1122"/>
      <c r="W47" s="1122"/>
      <c r="X47" s="1122"/>
      <c r="Y47" s="1122"/>
      <c r="Z47" s="1122"/>
      <c r="AA47" s="1122"/>
      <c r="AB47" s="1122"/>
      <c r="AC47" s="1122"/>
      <c r="AD47" s="1122"/>
      <c r="AE47" s="1122"/>
      <c r="AF47" s="1122"/>
      <c r="AG47" s="1122"/>
      <c r="AH47" s="1122"/>
      <c r="AI47" s="1122"/>
    </row>
    <row r="48" spans="2:35" s="1123" customFormat="1" ht="24.75" customHeight="1" thickBot="1" x14ac:dyDescent="0.25">
      <c r="B48" s="1136"/>
      <c r="C48" s="1126"/>
      <c r="D48" s="1126"/>
      <c r="E48" s="1126"/>
      <c r="F48" s="1127"/>
      <c r="G48" s="1127"/>
      <c r="H48" s="1127"/>
      <c r="I48" s="986"/>
      <c r="J48" s="987"/>
      <c r="K48" s="987"/>
      <c r="L48" s="987"/>
      <c r="M48" s="987"/>
      <c r="N48" s="987"/>
      <c r="O48" s="987"/>
      <c r="P48" s="987"/>
      <c r="Q48" s="987"/>
      <c r="R48" s="987"/>
      <c r="S48" s="989"/>
      <c r="T48" s="1148"/>
      <c r="U48" s="1144"/>
      <c r="V48" s="1122"/>
      <c r="W48" s="1122"/>
      <c r="X48" s="1122"/>
      <c r="Y48" s="1122"/>
      <c r="Z48" s="1122"/>
      <c r="AA48" s="1122"/>
      <c r="AB48" s="1122"/>
      <c r="AC48" s="1122"/>
      <c r="AD48" s="1122"/>
      <c r="AE48" s="1122"/>
      <c r="AF48" s="1122"/>
      <c r="AG48" s="1122"/>
      <c r="AH48" s="1122"/>
      <c r="AI48" s="1122"/>
    </row>
    <row r="49" spans="2:35" s="1114" customFormat="1" ht="24.75" customHeight="1" thickTop="1" x14ac:dyDescent="0.2">
      <c r="B49" s="1130"/>
      <c r="C49" s="589"/>
      <c r="D49" s="589"/>
      <c r="E49" s="589"/>
      <c r="F49" s="589"/>
      <c r="G49" s="589"/>
      <c r="H49" s="589"/>
      <c r="I49" s="913"/>
      <c r="J49" s="881"/>
      <c r="K49" s="881"/>
      <c r="L49" s="881"/>
      <c r="M49" s="881"/>
      <c r="N49" s="881"/>
      <c r="O49" s="881"/>
      <c r="P49" s="881"/>
      <c r="Q49" s="881"/>
      <c r="R49" s="881"/>
      <c r="S49" s="968"/>
      <c r="T49" s="364"/>
      <c r="U49" s="1139"/>
      <c r="V49" s="1122"/>
      <c r="W49" s="1122"/>
      <c r="X49" s="1122"/>
      <c r="Y49" s="1122"/>
      <c r="Z49" s="1122"/>
      <c r="AA49" s="1122"/>
      <c r="AB49" s="1122"/>
      <c r="AC49" s="1122"/>
      <c r="AD49" s="1122"/>
      <c r="AE49" s="1122"/>
      <c r="AF49" s="1122"/>
      <c r="AG49" s="1122"/>
      <c r="AH49" s="1122"/>
      <c r="AI49" s="1122"/>
    </row>
    <row r="50" spans="2:35" s="1123" customFormat="1" ht="26.1" customHeight="1" x14ac:dyDescent="0.2">
      <c r="B50" s="1134" t="s">
        <v>1504</v>
      </c>
      <c r="C50" s="642"/>
      <c r="D50" s="642"/>
      <c r="E50" s="642"/>
      <c r="F50" s="642"/>
      <c r="G50" s="642"/>
      <c r="H50" s="642"/>
      <c r="I50" s="911"/>
      <c r="J50" s="877"/>
      <c r="K50" s="877"/>
      <c r="L50" s="877"/>
      <c r="M50" s="877"/>
      <c r="N50" s="877"/>
      <c r="O50" s="877"/>
      <c r="P50" s="877"/>
      <c r="Q50" s="877"/>
      <c r="R50" s="877"/>
      <c r="S50" s="967"/>
      <c r="T50" s="876"/>
      <c r="U50" s="1138" t="s">
        <v>1057</v>
      </c>
      <c r="V50" s="1122"/>
      <c r="W50" s="1122"/>
      <c r="X50" s="1122"/>
      <c r="Y50" s="1122"/>
      <c r="Z50" s="1122"/>
      <c r="AA50" s="1122"/>
      <c r="AB50" s="1122"/>
      <c r="AC50" s="1122"/>
      <c r="AD50" s="1122"/>
      <c r="AE50" s="1122"/>
      <c r="AF50" s="1122"/>
      <c r="AG50" s="1122"/>
      <c r="AH50" s="1122"/>
      <c r="AI50" s="1122"/>
    </row>
    <row r="51" spans="2:35" s="1123" customFormat="1" ht="12" customHeight="1" x14ac:dyDescent="0.2">
      <c r="B51" s="1132"/>
      <c r="C51" s="642"/>
      <c r="D51" s="642"/>
      <c r="E51" s="642"/>
      <c r="F51" s="642"/>
      <c r="G51" s="642"/>
      <c r="H51" s="642"/>
      <c r="I51" s="911"/>
      <c r="J51" s="877"/>
      <c r="K51" s="877"/>
      <c r="L51" s="877"/>
      <c r="M51" s="877"/>
      <c r="N51" s="877"/>
      <c r="O51" s="877"/>
      <c r="P51" s="877"/>
      <c r="Q51" s="877"/>
      <c r="R51" s="877"/>
      <c r="S51" s="967"/>
      <c r="T51" s="876"/>
      <c r="U51" s="1141"/>
      <c r="V51" s="1122"/>
      <c r="W51" s="1122"/>
      <c r="X51" s="1122"/>
      <c r="Y51" s="1122"/>
      <c r="Z51" s="1122"/>
      <c r="AA51" s="1122"/>
      <c r="AB51" s="1122"/>
      <c r="AC51" s="1122"/>
      <c r="AD51" s="1122"/>
      <c r="AE51" s="1122"/>
      <c r="AF51" s="1122"/>
      <c r="AG51" s="1122"/>
      <c r="AH51" s="1122"/>
      <c r="AI51" s="1122"/>
    </row>
    <row r="52" spans="2:35" s="1123" customFormat="1" ht="26.1" customHeight="1" x14ac:dyDescent="0.2">
      <c r="B52" s="1130" t="s">
        <v>1673</v>
      </c>
      <c r="C52" s="642"/>
      <c r="D52" s="642"/>
      <c r="E52" s="642"/>
      <c r="F52" s="642"/>
      <c r="G52" s="642"/>
      <c r="H52" s="642"/>
      <c r="I52" s="911"/>
      <c r="J52" s="877"/>
      <c r="K52" s="877"/>
      <c r="L52" s="877"/>
      <c r="M52" s="877"/>
      <c r="N52" s="877"/>
      <c r="O52" s="877"/>
      <c r="P52" s="877"/>
      <c r="Q52" s="877"/>
      <c r="R52" s="877"/>
      <c r="S52" s="967"/>
      <c r="T52" s="876"/>
      <c r="U52" s="1138" t="s">
        <v>1668</v>
      </c>
      <c r="V52" s="1122"/>
      <c r="W52" s="1122"/>
      <c r="X52" s="1122"/>
      <c r="Y52" s="1122"/>
      <c r="Z52" s="1122"/>
      <c r="AA52" s="1122"/>
      <c r="AB52" s="1122"/>
      <c r="AC52" s="1122"/>
      <c r="AD52" s="1122"/>
      <c r="AE52" s="1122"/>
      <c r="AF52" s="1122"/>
      <c r="AG52" s="1122"/>
      <c r="AH52" s="1122"/>
      <c r="AI52" s="1122"/>
    </row>
    <row r="53" spans="2:35" s="1123" customFormat="1" ht="12" customHeight="1" x14ac:dyDescent="0.2">
      <c r="B53" s="1130"/>
      <c r="C53" s="642"/>
      <c r="D53" s="642"/>
      <c r="E53" s="642"/>
      <c r="F53" s="642"/>
      <c r="G53" s="642"/>
      <c r="H53" s="642"/>
      <c r="I53" s="911"/>
      <c r="J53" s="877"/>
      <c r="K53" s="877"/>
      <c r="L53" s="877"/>
      <c r="M53" s="877"/>
      <c r="N53" s="877"/>
      <c r="O53" s="877"/>
      <c r="P53" s="877"/>
      <c r="Q53" s="877"/>
      <c r="R53" s="877"/>
      <c r="S53" s="967"/>
      <c r="T53" s="876"/>
      <c r="U53" s="1141"/>
      <c r="V53" s="1122"/>
      <c r="W53" s="1122"/>
      <c r="X53" s="1122"/>
      <c r="Y53" s="1122"/>
      <c r="Z53" s="1122"/>
      <c r="AA53" s="1122"/>
      <c r="AB53" s="1122"/>
      <c r="AC53" s="1122"/>
      <c r="AD53" s="1122"/>
      <c r="AE53" s="1122"/>
      <c r="AF53" s="1122"/>
      <c r="AG53" s="1122"/>
      <c r="AH53" s="1122"/>
      <c r="AI53" s="1122"/>
    </row>
    <row r="54" spans="2:35" s="1114" customFormat="1" ht="26.1" customHeight="1" x14ac:dyDescent="0.2">
      <c r="B54" s="1131" t="s">
        <v>853</v>
      </c>
      <c r="C54" s="1128">
        <v>4.5300447136880362E-3</v>
      </c>
      <c r="D54" s="1128">
        <v>5.4663147608625326E-3</v>
      </c>
      <c r="E54" s="1128">
        <v>5.5583018944010305E-3</v>
      </c>
      <c r="F54" s="1128">
        <v>5.3827336715309773E-3</v>
      </c>
      <c r="G54" s="1128">
        <v>5.3783857150230098E-3</v>
      </c>
      <c r="H54" s="1128">
        <v>4.7179706011669254E-3</v>
      </c>
      <c r="I54" s="1728">
        <v>5.2819488864929457E-3</v>
      </c>
      <c r="J54" s="1729">
        <v>5.2454659848798699E-3</v>
      </c>
      <c r="K54" s="1729">
        <v>5.2456920723044469E-3</v>
      </c>
      <c r="L54" s="1729">
        <v>5.3929067290647108E-3</v>
      </c>
      <c r="M54" s="1729">
        <v>4.9526472363332699E-3</v>
      </c>
      <c r="N54" s="1729">
        <v>6.9399456753470529E-3</v>
      </c>
      <c r="O54" s="1729">
        <v>5.4162696504825043E-3</v>
      </c>
      <c r="P54" s="1729">
        <v>5.2529022632734068E-3</v>
      </c>
      <c r="Q54" s="1729">
        <v>5.1357224649351075E-3</v>
      </c>
      <c r="R54" s="1729">
        <v>4.5806429382003249E-3</v>
      </c>
      <c r="S54" s="1730">
        <v>3.9739748419064663E-3</v>
      </c>
      <c r="T54" s="1731">
        <v>4.7179706011669254E-3</v>
      </c>
      <c r="U54" s="1140" t="s">
        <v>855</v>
      </c>
      <c r="V54" s="1122"/>
      <c r="W54" s="1122"/>
      <c r="X54" s="1122"/>
      <c r="Y54" s="1122"/>
      <c r="Z54" s="1122"/>
      <c r="AA54" s="1122"/>
      <c r="AB54" s="1122"/>
      <c r="AC54" s="1122"/>
      <c r="AD54" s="1122"/>
      <c r="AE54" s="1122"/>
      <c r="AF54" s="1122"/>
      <c r="AG54" s="1122"/>
      <c r="AH54" s="1122"/>
      <c r="AI54" s="1122"/>
    </row>
    <row r="55" spans="2:35" s="1114" customFormat="1" ht="26.1" customHeight="1" x14ac:dyDescent="0.2">
      <c r="B55" s="1131" t="s">
        <v>177</v>
      </c>
      <c r="C55" s="1128">
        <v>0.22425474552549918</v>
      </c>
      <c r="D55" s="1128">
        <v>0.30317737061914468</v>
      </c>
      <c r="E55" s="1128">
        <v>0.32971709415795475</v>
      </c>
      <c r="F55" s="1128">
        <v>0.36784274786348148</v>
      </c>
      <c r="G55" s="1128">
        <v>0.34384850118939309</v>
      </c>
      <c r="H55" s="1128">
        <v>0.28763431333334505</v>
      </c>
      <c r="I55" s="1728">
        <v>0.33497587007170948</v>
      </c>
      <c r="J55" s="1729">
        <v>0.33718178495390927</v>
      </c>
      <c r="K55" s="1729">
        <v>0.33602282930913446</v>
      </c>
      <c r="L55" s="1729">
        <v>0.3329869428035489</v>
      </c>
      <c r="M55" s="1729">
        <v>0.32968170772929434</v>
      </c>
      <c r="N55" s="1729">
        <v>0.33111201174276078</v>
      </c>
      <c r="O55" s="1729">
        <v>0.32560498221346146</v>
      </c>
      <c r="P55" s="1729">
        <v>0.312686673989583</v>
      </c>
      <c r="Q55" s="1729">
        <v>0.30951377580596501</v>
      </c>
      <c r="R55" s="1729">
        <v>0.28654649698864515</v>
      </c>
      <c r="S55" s="1730">
        <v>0.26990850350127316</v>
      </c>
      <c r="T55" s="1731">
        <v>0.28763431333334505</v>
      </c>
      <c r="U55" s="1140" t="s">
        <v>699</v>
      </c>
      <c r="V55" s="1122"/>
      <c r="W55" s="1122"/>
      <c r="X55" s="1122"/>
      <c r="Y55" s="1122"/>
      <c r="Z55" s="1122"/>
      <c r="AA55" s="1122"/>
      <c r="AB55" s="1122"/>
      <c r="AC55" s="1122"/>
      <c r="AD55" s="1122"/>
      <c r="AE55" s="1122"/>
      <c r="AF55" s="1122"/>
      <c r="AG55" s="1122"/>
      <c r="AH55" s="1122"/>
      <c r="AI55" s="1122"/>
    </row>
    <row r="56" spans="2:35" s="1114" customFormat="1" ht="26.1" customHeight="1" x14ac:dyDescent="0.2">
      <c r="B56" s="1131" t="s">
        <v>100</v>
      </c>
      <c r="C56" s="1128">
        <v>2.361159373814609E-2</v>
      </c>
      <c r="D56" s="1128">
        <v>3.9161774111843566E-2</v>
      </c>
      <c r="E56" s="1128">
        <v>4.7815946504934669E-2</v>
      </c>
      <c r="F56" s="1128">
        <v>4.6284328768562789E-2</v>
      </c>
      <c r="G56" s="1128">
        <v>4.0563989278352523E-2</v>
      </c>
      <c r="H56" s="1128">
        <v>2.8812495636564021E-2</v>
      </c>
      <c r="I56" s="1728">
        <v>3.8719707150021633E-2</v>
      </c>
      <c r="J56" s="1729">
        <v>3.7584313395742634E-2</v>
      </c>
      <c r="K56" s="1729">
        <v>3.3359433309990992E-2</v>
      </c>
      <c r="L56" s="1729">
        <v>3.5514467972477509E-2</v>
      </c>
      <c r="M56" s="1729">
        <v>3.4611436267909183E-2</v>
      </c>
      <c r="N56" s="1729">
        <v>3.3112472840278011E-2</v>
      </c>
      <c r="O56" s="1729">
        <v>3.3382888924221872E-2</v>
      </c>
      <c r="P56" s="1729">
        <v>3.2211925744633906E-2</v>
      </c>
      <c r="Q56" s="1729">
        <v>3.0985788585166645E-2</v>
      </c>
      <c r="R56" s="1729">
        <v>3.0255136073738753E-2</v>
      </c>
      <c r="S56" s="1730">
        <v>2.9483225203941768E-2</v>
      </c>
      <c r="T56" s="1731">
        <v>2.8812495636564021E-2</v>
      </c>
      <c r="U56" s="1140" t="s">
        <v>697</v>
      </c>
      <c r="V56" s="1122"/>
      <c r="W56" s="1122"/>
      <c r="X56" s="1122"/>
      <c r="Y56" s="1122"/>
      <c r="Z56" s="1122"/>
      <c r="AA56" s="1122"/>
      <c r="AB56" s="1122"/>
      <c r="AC56" s="1122"/>
      <c r="AD56" s="1122"/>
      <c r="AE56" s="1122"/>
      <c r="AF56" s="1122"/>
      <c r="AG56" s="1122"/>
      <c r="AH56" s="1122"/>
      <c r="AI56" s="1122"/>
    </row>
    <row r="57" spans="2:35" s="1114" customFormat="1" ht="26.1" customHeight="1" x14ac:dyDescent="0.2">
      <c r="B57" s="1131" t="s">
        <v>176</v>
      </c>
      <c r="C57" s="1128">
        <v>0.38674293741303689</v>
      </c>
      <c r="D57" s="1128">
        <v>0.35039966625331515</v>
      </c>
      <c r="E57" s="1128">
        <v>0.35553242467694979</v>
      </c>
      <c r="F57" s="1128">
        <v>0.36806767512723393</v>
      </c>
      <c r="G57" s="1128">
        <v>0.40520531369218515</v>
      </c>
      <c r="H57" s="1128">
        <v>0.54698146646721091</v>
      </c>
      <c r="I57" s="1728">
        <v>0.41972519120152996</v>
      </c>
      <c r="J57" s="1729">
        <v>0.43314374414371032</v>
      </c>
      <c r="K57" s="1729">
        <v>0.43835513028117606</v>
      </c>
      <c r="L57" s="1729">
        <v>0.43664373153575164</v>
      </c>
      <c r="M57" s="1729">
        <v>0.43773316111737537</v>
      </c>
      <c r="N57" s="1729">
        <v>0.43076182358986054</v>
      </c>
      <c r="O57" s="1729">
        <v>0.4414267688374765</v>
      </c>
      <c r="P57" s="1729">
        <v>0.45746209549911343</v>
      </c>
      <c r="Q57" s="1729">
        <v>0.46974762692325528</v>
      </c>
      <c r="R57" s="1729">
        <v>0.48836877079141217</v>
      </c>
      <c r="S57" s="1730">
        <v>0.50321365732276579</v>
      </c>
      <c r="T57" s="1731">
        <v>0.54698146646721091</v>
      </c>
      <c r="U57" s="1140" t="s">
        <v>698</v>
      </c>
      <c r="V57" s="1122"/>
      <c r="W57" s="1122"/>
      <c r="X57" s="1122"/>
      <c r="Y57" s="1122"/>
      <c r="Z57" s="1122"/>
      <c r="AA57" s="1122"/>
      <c r="AB57" s="1122"/>
      <c r="AC57" s="1122"/>
      <c r="AD57" s="1122"/>
      <c r="AE57" s="1122"/>
      <c r="AF57" s="1122"/>
      <c r="AG57" s="1122"/>
      <c r="AH57" s="1122"/>
      <c r="AI57" s="1122"/>
    </row>
    <row r="58" spans="2:35" s="1114" customFormat="1" ht="26.1" customHeight="1" x14ac:dyDescent="0.2">
      <c r="B58" s="1131" t="s">
        <v>258</v>
      </c>
      <c r="C58" s="1128">
        <v>0.36086067860962984</v>
      </c>
      <c r="D58" s="1128">
        <v>0.30179487425483414</v>
      </c>
      <c r="E58" s="1128">
        <v>0.26137623276575989</v>
      </c>
      <c r="F58" s="1128">
        <v>0.21242251456919081</v>
      </c>
      <c r="G58" s="1128">
        <v>0.20500381012504629</v>
      </c>
      <c r="H58" s="1128">
        <v>0.13185375396171314</v>
      </c>
      <c r="I58" s="1728">
        <v>0.20129728269024599</v>
      </c>
      <c r="J58" s="1729">
        <v>0.18684469152175803</v>
      </c>
      <c r="K58" s="1729">
        <v>0.18701691502739415</v>
      </c>
      <c r="L58" s="1729">
        <v>0.18946195095915727</v>
      </c>
      <c r="M58" s="1729">
        <v>0.19302104764908784</v>
      </c>
      <c r="N58" s="1729">
        <v>0.19807374615175374</v>
      </c>
      <c r="O58" s="1729">
        <v>0.19416909037435764</v>
      </c>
      <c r="P58" s="1729">
        <v>0.19238640250339628</v>
      </c>
      <c r="Q58" s="1729">
        <v>0.1846170862206778</v>
      </c>
      <c r="R58" s="1729">
        <v>0.19024895320800359</v>
      </c>
      <c r="S58" s="1730">
        <v>0.19342063913011273</v>
      </c>
      <c r="T58" s="1731">
        <v>0.13185375396171314</v>
      </c>
      <c r="U58" s="1140" t="s">
        <v>605</v>
      </c>
      <c r="V58" s="1122"/>
      <c r="W58" s="1122"/>
      <c r="X58" s="1122"/>
      <c r="Y58" s="1122"/>
      <c r="Z58" s="1122"/>
      <c r="AA58" s="1122"/>
      <c r="AB58" s="1122"/>
      <c r="AC58" s="1122"/>
      <c r="AD58" s="1122"/>
      <c r="AE58" s="1122"/>
      <c r="AF58" s="1122"/>
      <c r="AG58" s="1122"/>
      <c r="AH58" s="1122"/>
      <c r="AI58" s="1122"/>
    </row>
    <row r="59" spans="2:35" s="1123" customFormat="1" ht="26.1" customHeight="1" x14ac:dyDescent="0.2">
      <c r="B59" s="1132" t="s">
        <v>1503</v>
      </c>
      <c r="C59" s="1129">
        <v>1</v>
      </c>
      <c r="D59" s="1129">
        <v>1</v>
      </c>
      <c r="E59" s="1129">
        <v>1</v>
      </c>
      <c r="F59" s="1129">
        <v>1</v>
      </c>
      <c r="G59" s="1129">
        <v>1</v>
      </c>
      <c r="H59" s="1129">
        <v>1</v>
      </c>
      <c r="I59" s="1732">
        <v>1</v>
      </c>
      <c r="J59" s="1733">
        <v>1.0000000000000002</v>
      </c>
      <c r="K59" s="1733">
        <v>1</v>
      </c>
      <c r="L59" s="1733">
        <v>1</v>
      </c>
      <c r="M59" s="1733">
        <v>1</v>
      </c>
      <c r="N59" s="1733">
        <v>1</v>
      </c>
      <c r="O59" s="1733">
        <v>1</v>
      </c>
      <c r="P59" s="1733">
        <v>1</v>
      </c>
      <c r="Q59" s="1733">
        <v>0.99999999999999978</v>
      </c>
      <c r="R59" s="1733">
        <v>1</v>
      </c>
      <c r="S59" s="1734">
        <v>1</v>
      </c>
      <c r="T59" s="1735">
        <v>1</v>
      </c>
      <c r="U59" s="1142" t="s">
        <v>1015</v>
      </c>
      <c r="V59" s="1122"/>
      <c r="W59" s="1122"/>
      <c r="X59" s="1122"/>
      <c r="Y59" s="1122"/>
      <c r="Z59" s="1122"/>
      <c r="AA59" s="1122"/>
      <c r="AB59" s="1122"/>
      <c r="AC59" s="1122"/>
      <c r="AD59" s="1122"/>
      <c r="AE59" s="1122"/>
      <c r="AF59" s="1122"/>
      <c r="AG59" s="1122"/>
      <c r="AH59" s="1122"/>
      <c r="AI59" s="1122"/>
    </row>
    <row r="60" spans="2:35" s="1123" customFormat="1" ht="26.1" customHeight="1" x14ac:dyDescent="0.2">
      <c r="B60" s="1132"/>
      <c r="C60" s="1129"/>
      <c r="D60" s="1129"/>
      <c r="E60" s="1129"/>
      <c r="F60" s="1129"/>
      <c r="G60" s="1129"/>
      <c r="H60" s="1129"/>
      <c r="I60" s="1732"/>
      <c r="J60" s="1733"/>
      <c r="K60" s="1733"/>
      <c r="L60" s="1733"/>
      <c r="M60" s="1733"/>
      <c r="N60" s="1733"/>
      <c r="O60" s="1733"/>
      <c r="P60" s="1733"/>
      <c r="Q60" s="1733"/>
      <c r="R60" s="1733"/>
      <c r="S60" s="1734"/>
      <c r="T60" s="1735"/>
      <c r="U60" s="1141"/>
      <c r="V60" s="1122"/>
      <c r="W60" s="1122"/>
      <c r="X60" s="1122"/>
      <c r="Y60" s="1122"/>
      <c r="Z60" s="1122"/>
      <c r="AA60" s="1122"/>
      <c r="AB60" s="1122"/>
      <c r="AC60" s="1122"/>
      <c r="AD60" s="1122"/>
      <c r="AE60" s="1122"/>
      <c r="AF60" s="1122"/>
      <c r="AG60" s="1122"/>
      <c r="AH60" s="1122"/>
      <c r="AI60" s="1122"/>
    </row>
    <row r="61" spans="2:35" s="1123" customFormat="1" ht="26.1" customHeight="1" x14ac:dyDescent="0.2">
      <c r="B61" s="1134" t="s">
        <v>1921</v>
      </c>
      <c r="C61" s="1129"/>
      <c r="D61" s="1129"/>
      <c r="E61" s="1129"/>
      <c r="F61" s="1129"/>
      <c r="G61" s="1129"/>
      <c r="H61" s="1129"/>
      <c r="I61" s="1732"/>
      <c r="J61" s="1733"/>
      <c r="K61" s="1733"/>
      <c r="L61" s="1733"/>
      <c r="M61" s="1733"/>
      <c r="N61" s="1733"/>
      <c r="O61" s="1733"/>
      <c r="P61" s="1733"/>
      <c r="Q61" s="1733"/>
      <c r="R61" s="1733"/>
      <c r="S61" s="1734"/>
      <c r="T61" s="1735"/>
      <c r="U61" s="1138" t="s">
        <v>1920</v>
      </c>
      <c r="V61" s="1122"/>
      <c r="W61" s="1122"/>
      <c r="X61" s="1122"/>
      <c r="Y61" s="1122"/>
      <c r="Z61" s="1122"/>
      <c r="AA61" s="1122"/>
      <c r="AB61" s="1122"/>
      <c r="AC61" s="1122"/>
      <c r="AD61" s="1122"/>
      <c r="AE61" s="1122"/>
      <c r="AF61" s="1122"/>
      <c r="AG61" s="1122"/>
      <c r="AH61" s="1122"/>
      <c r="AI61" s="1122"/>
    </row>
    <row r="62" spans="2:35" s="1123" customFormat="1" ht="12" customHeight="1" x14ac:dyDescent="0.2">
      <c r="B62" s="1132"/>
      <c r="C62" s="1129"/>
      <c r="D62" s="1129"/>
      <c r="E62" s="1129"/>
      <c r="F62" s="1129"/>
      <c r="G62" s="1129"/>
      <c r="H62" s="1129"/>
      <c r="I62" s="1732"/>
      <c r="J62" s="1733"/>
      <c r="K62" s="1733"/>
      <c r="L62" s="1733"/>
      <c r="M62" s="1733"/>
      <c r="N62" s="1733"/>
      <c r="O62" s="1733"/>
      <c r="P62" s="1733"/>
      <c r="Q62" s="1733"/>
      <c r="R62" s="1733"/>
      <c r="S62" s="1734"/>
      <c r="T62" s="1735"/>
      <c r="U62" s="1141"/>
      <c r="V62" s="1122"/>
      <c r="W62" s="1122"/>
      <c r="X62" s="1122"/>
      <c r="Y62" s="1122"/>
      <c r="Z62" s="1122"/>
      <c r="AA62" s="1122"/>
      <c r="AB62" s="1122"/>
      <c r="AC62" s="1122"/>
      <c r="AD62" s="1122"/>
      <c r="AE62" s="1122"/>
      <c r="AF62" s="1122"/>
      <c r="AG62" s="1122"/>
      <c r="AH62" s="1122"/>
      <c r="AI62" s="1122"/>
    </row>
    <row r="63" spans="2:35" s="1123" customFormat="1" ht="26.1" customHeight="1" x14ac:dyDescent="0.2">
      <c r="B63" s="1131" t="s">
        <v>989</v>
      </c>
      <c r="C63" s="1128">
        <v>0.8384780128468845</v>
      </c>
      <c r="D63" s="1128">
        <v>0.84370741588937659</v>
      </c>
      <c r="E63" s="1128">
        <v>0.83059754973620725</v>
      </c>
      <c r="F63" s="1128">
        <v>0.83414682522800354</v>
      </c>
      <c r="G63" s="1128">
        <v>0.80321809492534957</v>
      </c>
      <c r="H63" s="1128">
        <v>0.66854018826288519</v>
      </c>
      <c r="I63" s="1728">
        <v>0.78510252845545503</v>
      </c>
      <c r="J63" s="1729">
        <v>0.77508294623041118</v>
      </c>
      <c r="K63" s="1729">
        <v>0.76641141542445523</v>
      </c>
      <c r="L63" s="1729">
        <v>0.76374678986785893</v>
      </c>
      <c r="M63" s="1729">
        <v>0.75717858882107536</v>
      </c>
      <c r="N63" s="1729">
        <v>0.7444796969639127</v>
      </c>
      <c r="O63" s="1729">
        <v>0.72893275553106485</v>
      </c>
      <c r="P63" s="1729">
        <v>0.71658181856213488</v>
      </c>
      <c r="Q63" s="1729">
        <v>0.69628247728859971</v>
      </c>
      <c r="R63" s="1729">
        <v>0.68167209110348415</v>
      </c>
      <c r="S63" s="1730">
        <v>0.68212868885608202</v>
      </c>
      <c r="T63" s="1731">
        <v>0.66854018826288519</v>
      </c>
      <c r="U63" s="1140" t="s">
        <v>1151</v>
      </c>
      <c r="V63" s="1122"/>
      <c r="W63" s="1122"/>
      <c r="X63" s="1122"/>
      <c r="Y63" s="1122"/>
      <c r="Z63" s="1122"/>
      <c r="AA63" s="1122"/>
      <c r="AB63" s="1122"/>
      <c r="AC63" s="1122"/>
      <c r="AD63" s="1122"/>
      <c r="AE63" s="1122"/>
      <c r="AF63" s="1122"/>
      <c r="AG63" s="1122"/>
      <c r="AH63" s="1122"/>
      <c r="AI63" s="1122"/>
    </row>
    <row r="64" spans="2:35" s="1123" customFormat="1" ht="26.1" customHeight="1" x14ac:dyDescent="0.2">
      <c r="B64" s="1131" t="s">
        <v>1247</v>
      </c>
      <c r="C64" s="1128">
        <v>0.16152198715311544</v>
      </c>
      <c r="D64" s="1128">
        <v>0.15629258411062333</v>
      </c>
      <c r="E64" s="1128">
        <v>0.16498057429732071</v>
      </c>
      <c r="F64" s="1128">
        <v>0.16084213192062294</v>
      </c>
      <c r="G64" s="1128">
        <v>0.18904649515955282</v>
      </c>
      <c r="H64" s="1128">
        <v>0.323919172568154</v>
      </c>
      <c r="I64" s="1728">
        <v>0.20743353073061629</v>
      </c>
      <c r="J64" s="1729">
        <v>0.21743196455111125</v>
      </c>
      <c r="K64" s="1729">
        <v>0.22594688976341437</v>
      </c>
      <c r="L64" s="1729">
        <v>0.22856797222874217</v>
      </c>
      <c r="M64" s="1729">
        <v>0.23505384034786117</v>
      </c>
      <c r="N64" s="1729">
        <v>0.24784733722624253</v>
      </c>
      <c r="O64" s="1729">
        <v>0.2633504993646032</v>
      </c>
      <c r="P64" s="1729">
        <v>0.27569896226537621</v>
      </c>
      <c r="Q64" s="1729">
        <v>0.29610783375600724</v>
      </c>
      <c r="R64" s="1729">
        <v>0.31085457680363582</v>
      </c>
      <c r="S64" s="1730">
        <v>0.31045959212135993</v>
      </c>
      <c r="T64" s="1731">
        <v>0.323919172568154</v>
      </c>
      <c r="U64" s="1140" t="s">
        <v>1152</v>
      </c>
      <c r="V64" s="1122"/>
      <c r="W64" s="1122"/>
      <c r="X64" s="1122"/>
      <c r="Y64" s="1122"/>
      <c r="Z64" s="1122"/>
      <c r="AA64" s="1122"/>
      <c r="AB64" s="1122"/>
      <c r="AC64" s="1122"/>
      <c r="AD64" s="1122"/>
      <c r="AE64" s="1122"/>
      <c r="AF64" s="1122"/>
      <c r="AG64" s="1122"/>
      <c r="AH64" s="1122"/>
      <c r="AI64" s="1122"/>
    </row>
    <row r="65" spans="2:35" s="1123" customFormat="1" ht="26.1" customHeight="1" x14ac:dyDescent="0.2">
      <c r="B65" s="1131" t="s">
        <v>1632</v>
      </c>
      <c r="C65" s="1314">
        <v>0</v>
      </c>
      <c r="D65" s="1314">
        <v>0</v>
      </c>
      <c r="E65" s="1314">
        <v>4.4218759664719836E-3</v>
      </c>
      <c r="F65" s="1314">
        <v>5.0110428513734651E-3</v>
      </c>
      <c r="G65" s="1314">
        <v>7.7354099150974938E-3</v>
      </c>
      <c r="H65" s="1314">
        <v>7.5406391689607595E-3</v>
      </c>
      <c r="I65" s="1728">
        <v>7.463940813928629E-3</v>
      </c>
      <c r="J65" s="1736">
        <v>7.4850892184775758E-3</v>
      </c>
      <c r="K65" s="1736">
        <v>7.6416948121303613E-3</v>
      </c>
      <c r="L65" s="1736">
        <v>7.6852379033988854E-3</v>
      </c>
      <c r="M65" s="1729">
        <v>7.7675708310635787E-3</v>
      </c>
      <c r="N65" s="1729">
        <v>7.6729658098448183E-3</v>
      </c>
      <c r="O65" s="1729">
        <v>7.7167451043319802E-3</v>
      </c>
      <c r="P65" s="1729">
        <v>7.7192191724889617E-3</v>
      </c>
      <c r="Q65" s="1729">
        <v>7.6096889553930501E-3</v>
      </c>
      <c r="R65" s="1729">
        <v>7.4733320928800319E-3</v>
      </c>
      <c r="S65" s="1730">
        <v>7.4117190225580568E-3</v>
      </c>
      <c r="T65" s="1731">
        <v>7.5406391689607595E-3</v>
      </c>
      <c r="U65" s="1140" t="s">
        <v>1633</v>
      </c>
      <c r="V65" s="1122"/>
      <c r="W65" s="1122"/>
      <c r="X65" s="1122"/>
      <c r="Y65" s="1122"/>
      <c r="Z65" s="1122"/>
      <c r="AA65" s="1122"/>
      <c r="AB65" s="1122"/>
      <c r="AC65" s="1122"/>
      <c r="AD65" s="1122"/>
      <c r="AE65" s="1122"/>
      <c r="AF65" s="1122"/>
      <c r="AG65" s="1122"/>
      <c r="AH65" s="1122"/>
      <c r="AI65" s="1122"/>
    </row>
    <row r="66" spans="2:35" s="1123" customFormat="1" ht="26.1" customHeight="1" x14ac:dyDescent="0.2">
      <c r="B66" s="1132" t="s">
        <v>1503</v>
      </c>
      <c r="C66" s="1129">
        <v>1</v>
      </c>
      <c r="D66" s="1129">
        <v>0.99999999999999989</v>
      </c>
      <c r="E66" s="1129">
        <v>1</v>
      </c>
      <c r="F66" s="1129">
        <v>0.99999999999999989</v>
      </c>
      <c r="G66" s="1129">
        <v>0.99999999999999989</v>
      </c>
      <c r="H66" s="1129">
        <v>1</v>
      </c>
      <c r="I66" s="1732">
        <v>1</v>
      </c>
      <c r="J66" s="1733">
        <v>1</v>
      </c>
      <c r="K66" s="1733">
        <v>1</v>
      </c>
      <c r="L66" s="1733">
        <v>1</v>
      </c>
      <c r="M66" s="1733">
        <v>1</v>
      </c>
      <c r="N66" s="1733">
        <v>1</v>
      </c>
      <c r="O66" s="1733">
        <v>1</v>
      </c>
      <c r="P66" s="1733">
        <v>1</v>
      </c>
      <c r="Q66" s="1733">
        <v>1</v>
      </c>
      <c r="R66" s="1733">
        <v>1</v>
      </c>
      <c r="S66" s="1734">
        <v>1</v>
      </c>
      <c r="T66" s="1735">
        <v>1</v>
      </c>
      <c r="U66" s="1142" t="s">
        <v>1015</v>
      </c>
      <c r="V66" s="1122"/>
      <c r="W66" s="1122"/>
      <c r="X66" s="1122"/>
      <c r="Y66" s="1122"/>
      <c r="Z66" s="1122"/>
      <c r="AA66" s="1122"/>
      <c r="AB66" s="1122"/>
      <c r="AC66" s="1122"/>
      <c r="AD66" s="1122"/>
      <c r="AE66" s="1122"/>
      <c r="AF66" s="1122"/>
      <c r="AG66" s="1122"/>
      <c r="AH66" s="1122"/>
      <c r="AI66" s="1122"/>
    </row>
    <row r="67" spans="2:35" s="1123" customFormat="1" ht="26.1" customHeight="1" thickBot="1" x14ac:dyDescent="0.25">
      <c r="B67" s="1136"/>
      <c r="C67" s="985"/>
      <c r="D67" s="985"/>
      <c r="E67" s="985"/>
      <c r="F67" s="990"/>
      <c r="G67" s="990"/>
      <c r="H67" s="990"/>
      <c r="I67" s="986"/>
      <c r="J67" s="987"/>
      <c r="K67" s="987"/>
      <c r="L67" s="987"/>
      <c r="M67" s="987"/>
      <c r="N67" s="987"/>
      <c r="O67" s="987"/>
      <c r="P67" s="987"/>
      <c r="Q67" s="987"/>
      <c r="R67" s="987"/>
      <c r="S67" s="989"/>
      <c r="T67" s="1148"/>
      <c r="U67" s="1144"/>
      <c r="V67" s="1122"/>
      <c r="W67" s="1122"/>
      <c r="X67" s="1122"/>
      <c r="Y67" s="1122"/>
      <c r="Z67" s="1122"/>
      <c r="AA67" s="1122"/>
      <c r="AB67" s="1122"/>
      <c r="AC67" s="1122"/>
      <c r="AD67" s="1122"/>
      <c r="AE67" s="1122"/>
      <c r="AF67" s="1122"/>
      <c r="AG67" s="1122"/>
      <c r="AH67" s="1122"/>
      <c r="AI67" s="1122"/>
    </row>
    <row r="68" spans="2:35" s="439" customFormat="1" ht="12" customHeight="1" thickTop="1" x14ac:dyDescent="0.7">
      <c r="B68" s="448"/>
      <c r="C68" s="461"/>
      <c r="D68" s="461"/>
      <c r="E68" s="461"/>
      <c r="F68" s="461"/>
      <c r="G68" s="461"/>
      <c r="H68" s="461"/>
      <c r="I68" s="461"/>
      <c r="J68" s="461"/>
      <c r="K68" s="461"/>
      <c r="L68" s="461"/>
      <c r="M68" s="461"/>
      <c r="N68" s="461"/>
      <c r="O68" s="461"/>
      <c r="P68" s="461"/>
      <c r="Q68" s="461"/>
      <c r="R68" s="461"/>
      <c r="S68" s="461"/>
      <c r="T68" s="461"/>
      <c r="U68" s="448"/>
      <c r="V68" s="447"/>
      <c r="W68" s="447"/>
      <c r="X68" s="447"/>
    </row>
    <row r="69" spans="2:35" s="334" customFormat="1" ht="26.1" customHeight="1" x14ac:dyDescent="0.5">
      <c r="B69" s="334" t="s">
        <v>1537</v>
      </c>
      <c r="C69" s="418"/>
      <c r="D69" s="418"/>
      <c r="E69" s="418"/>
      <c r="F69" s="418"/>
      <c r="G69" s="418"/>
      <c r="H69" s="418"/>
      <c r="I69" s="418"/>
      <c r="J69" s="418"/>
      <c r="K69" s="418"/>
      <c r="L69" s="418"/>
      <c r="M69" s="418"/>
      <c r="N69" s="418"/>
      <c r="O69" s="418"/>
      <c r="P69" s="418"/>
      <c r="Q69" s="418"/>
      <c r="R69" s="418"/>
      <c r="S69" s="418"/>
      <c r="T69" s="418"/>
      <c r="U69" s="334" t="s">
        <v>1755</v>
      </c>
    </row>
    <row r="70" spans="2:35" s="808" customFormat="1" ht="23.25" x14ac:dyDescent="0.5">
      <c r="B70" s="357" t="s">
        <v>1922</v>
      </c>
      <c r="C70" s="809"/>
      <c r="D70" s="809"/>
      <c r="E70" s="809"/>
      <c r="F70" s="809"/>
      <c r="G70" s="809"/>
      <c r="H70" s="809"/>
      <c r="I70" s="809"/>
      <c r="J70" s="809"/>
      <c r="K70" s="809"/>
      <c r="L70" s="809"/>
      <c r="M70" s="809"/>
      <c r="N70" s="809"/>
      <c r="O70" s="809"/>
      <c r="P70" s="809"/>
      <c r="Q70" s="809"/>
      <c r="R70" s="809"/>
      <c r="S70" s="809"/>
      <c r="T70" s="809"/>
      <c r="U70" s="356" t="s">
        <v>1923</v>
      </c>
    </row>
    <row r="71" spans="2:35" s="473" customFormat="1" ht="26.1" customHeight="1" x14ac:dyDescent="0.5">
      <c r="B71" s="233" t="s">
        <v>1669</v>
      </c>
      <c r="C71" s="465"/>
      <c r="D71" s="465"/>
      <c r="E71" s="465"/>
      <c r="F71" s="465"/>
      <c r="G71" s="465"/>
      <c r="H71" s="465"/>
      <c r="I71" s="465"/>
      <c r="J71" s="465"/>
      <c r="K71" s="465"/>
      <c r="L71" s="465"/>
      <c r="M71" s="465"/>
      <c r="N71" s="465"/>
      <c r="O71" s="465"/>
      <c r="P71" s="465"/>
      <c r="Q71" s="465"/>
      <c r="R71" s="465"/>
      <c r="S71" s="465"/>
      <c r="T71" s="465"/>
      <c r="U71" s="483" t="s">
        <v>1670</v>
      </c>
    </row>
    <row r="72" spans="2:35" s="439" customFormat="1" ht="26.1" customHeight="1" x14ac:dyDescent="0.7">
      <c r="B72" s="448"/>
      <c r="C72" s="461"/>
      <c r="D72" s="461"/>
      <c r="E72" s="461"/>
      <c r="F72" s="461"/>
      <c r="G72" s="461"/>
      <c r="H72" s="461"/>
      <c r="I72" s="461"/>
      <c r="J72" s="461"/>
      <c r="K72" s="461"/>
      <c r="L72" s="461"/>
      <c r="M72" s="461"/>
      <c r="N72" s="461"/>
      <c r="O72" s="461"/>
      <c r="P72" s="461"/>
      <c r="Q72" s="461"/>
      <c r="R72" s="461"/>
      <c r="S72" s="461"/>
      <c r="T72" s="461"/>
      <c r="U72" s="448"/>
    </row>
    <row r="73" spans="2:35" ht="26.1" customHeight="1" x14ac:dyDescent="0.85">
      <c r="B73" s="250"/>
      <c r="C73" s="1655"/>
      <c r="D73" s="1655"/>
      <c r="E73" s="1655"/>
      <c r="F73" s="1655"/>
      <c r="G73" s="1655"/>
      <c r="H73" s="1655"/>
      <c r="I73" s="1655"/>
      <c r="J73" s="1655"/>
      <c r="K73" s="1655"/>
      <c r="L73" s="1655"/>
      <c r="M73" s="1655"/>
      <c r="N73" s="1655"/>
      <c r="O73" s="1655"/>
      <c r="P73" s="1655"/>
      <c r="Q73" s="1655"/>
      <c r="R73" s="1655"/>
      <c r="S73" s="1655"/>
      <c r="T73" s="1655"/>
      <c r="U73" s="252"/>
    </row>
    <row r="74" spans="2:35" ht="26.1" customHeight="1" x14ac:dyDescent="0.85">
      <c r="B74" s="253"/>
      <c r="C74" s="1639"/>
      <c r="D74" s="1639"/>
      <c r="E74" s="1639"/>
      <c r="F74" s="1639"/>
      <c r="G74" s="1639"/>
      <c r="H74" s="1639"/>
      <c r="I74" s="1639"/>
      <c r="J74" s="1639"/>
      <c r="K74" s="1639"/>
      <c r="L74" s="1639"/>
      <c r="M74" s="1639"/>
      <c r="N74" s="1639"/>
      <c r="O74" s="1639"/>
      <c r="P74" s="1639"/>
      <c r="Q74" s="1639"/>
      <c r="R74" s="1639"/>
      <c r="S74" s="1639"/>
      <c r="T74" s="1639"/>
      <c r="U74" s="254"/>
    </row>
    <row r="75" spans="2:35" ht="26.1" customHeight="1" x14ac:dyDescent="0.85">
      <c r="B75" s="253"/>
      <c r="C75" s="1639"/>
      <c r="D75" s="1639"/>
      <c r="E75" s="1639"/>
      <c r="F75" s="1639"/>
      <c r="G75" s="1639"/>
      <c r="H75" s="1639"/>
      <c r="I75" s="1639"/>
      <c r="J75" s="1639"/>
      <c r="K75" s="1639"/>
      <c r="L75" s="1639"/>
      <c r="M75" s="1639"/>
      <c r="N75" s="1639"/>
      <c r="O75" s="1639"/>
      <c r="P75" s="1639"/>
      <c r="Q75" s="1639"/>
      <c r="R75" s="1639"/>
      <c r="S75" s="1639"/>
      <c r="T75" s="1639"/>
      <c r="U75" s="254"/>
    </row>
    <row r="76" spans="2:35" ht="26.1" customHeight="1" x14ac:dyDescent="0.5">
      <c r="B76" s="253"/>
      <c r="C76" s="466"/>
      <c r="D76" s="466"/>
      <c r="E76" s="466"/>
      <c r="F76" s="466"/>
      <c r="G76" s="466"/>
      <c r="H76" s="466"/>
      <c r="I76" s="466"/>
      <c r="J76" s="466"/>
      <c r="K76" s="466"/>
      <c r="L76" s="466"/>
      <c r="M76" s="466"/>
      <c r="N76" s="466"/>
      <c r="O76" s="466"/>
      <c r="P76" s="466"/>
      <c r="Q76" s="466"/>
      <c r="R76" s="466"/>
      <c r="S76" s="466"/>
      <c r="T76" s="466"/>
      <c r="U76" s="254"/>
    </row>
    <row r="77" spans="2:35" ht="26.1" customHeight="1" x14ac:dyDescent="0.5">
      <c r="B77" s="250"/>
      <c r="C77" s="465"/>
      <c r="D77" s="465"/>
      <c r="E77" s="465"/>
      <c r="F77" s="465"/>
      <c r="G77" s="465"/>
      <c r="H77" s="465"/>
      <c r="I77" s="465"/>
      <c r="J77" s="465"/>
      <c r="K77" s="465"/>
      <c r="L77" s="465"/>
      <c r="M77" s="465"/>
      <c r="N77" s="465"/>
      <c r="O77" s="465"/>
      <c r="P77" s="465"/>
      <c r="Q77" s="465"/>
      <c r="R77" s="465"/>
      <c r="S77" s="465"/>
      <c r="T77" s="465"/>
      <c r="U77" s="252"/>
    </row>
    <row r="78" spans="2:35" ht="26.1" customHeight="1" x14ac:dyDescent="0.5">
      <c r="B78" s="253"/>
      <c r="C78" s="466"/>
      <c r="D78" s="466"/>
      <c r="E78" s="466"/>
      <c r="F78" s="466"/>
      <c r="G78" s="466"/>
      <c r="H78" s="466"/>
      <c r="I78" s="466"/>
      <c r="J78" s="466"/>
      <c r="K78" s="466"/>
      <c r="L78" s="466"/>
      <c r="M78" s="466"/>
      <c r="N78" s="466"/>
      <c r="O78" s="466"/>
      <c r="P78" s="466"/>
      <c r="Q78" s="466"/>
      <c r="R78" s="466"/>
      <c r="S78" s="466"/>
      <c r="T78" s="466"/>
      <c r="U78" s="254"/>
    </row>
    <row r="79" spans="2:35" ht="26.1" customHeight="1" x14ac:dyDescent="0.5">
      <c r="B79" s="253"/>
      <c r="C79" s="466"/>
      <c r="D79" s="466"/>
      <c r="E79" s="466"/>
      <c r="F79" s="466"/>
      <c r="G79" s="466"/>
      <c r="H79" s="466"/>
      <c r="I79" s="466"/>
      <c r="J79" s="466"/>
      <c r="K79" s="466"/>
      <c r="L79" s="466"/>
      <c r="M79" s="466"/>
      <c r="N79" s="466"/>
      <c r="O79" s="466"/>
      <c r="P79" s="466"/>
      <c r="Q79" s="466"/>
      <c r="R79" s="466"/>
      <c r="S79" s="466"/>
      <c r="T79" s="466"/>
      <c r="U79" s="254"/>
    </row>
    <row r="80" spans="2:35" ht="26.1" customHeight="1" x14ac:dyDescent="0.5">
      <c r="B80" s="253"/>
      <c r="C80" s="466"/>
      <c r="D80" s="466"/>
      <c r="E80" s="466"/>
      <c r="F80" s="466"/>
      <c r="G80" s="466"/>
      <c r="H80" s="466"/>
      <c r="I80" s="466"/>
      <c r="J80" s="466"/>
      <c r="K80" s="466"/>
      <c r="L80" s="466"/>
      <c r="M80" s="466"/>
      <c r="N80" s="466"/>
      <c r="O80" s="466"/>
      <c r="P80" s="466"/>
      <c r="Q80" s="466"/>
      <c r="R80" s="466"/>
      <c r="S80" s="466"/>
      <c r="T80" s="466"/>
      <c r="U80" s="254"/>
    </row>
    <row r="81" spans="2:21" ht="26.1" customHeight="1" x14ac:dyDescent="0.5">
      <c r="B81" s="250"/>
      <c r="C81" s="465"/>
      <c r="D81" s="465"/>
      <c r="E81" s="465"/>
      <c r="F81" s="465"/>
      <c r="G81" s="465"/>
      <c r="H81" s="465"/>
      <c r="I81" s="465"/>
      <c r="J81" s="465"/>
      <c r="K81" s="465"/>
      <c r="L81" s="465"/>
      <c r="M81" s="465"/>
      <c r="N81" s="465"/>
      <c r="O81" s="465"/>
      <c r="P81" s="465"/>
      <c r="Q81" s="465"/>
      <c r="R81" s="465"/>
      <c r="S81" s="465"/>
      <c r="T81" s="465"/>
      <c r="U81" s="252"/>
    </row>
    <row r="82" spans="2:21" ht="26.1" customHeight="1" x14ac:dyDescent="0.5">
      <c r="B82" s="253"/>
      <c r="C82" s="466"/>
      <c r="D82" s="466"/>
      <c r="E82" s="466"/>
      <c r="F82" s="466"/>
      <c r="G82" s="466"/>
      <c r="H82" s="466"/>
      <c r="I82" s="466"/>
      <c r="J82" s="466"/>
      <c r="K82" s="466"/>
      <c r="L82" s="466"/>
      <c r="M82" s="466"/>
      <c r="N82" s="466"/>
      <c r="O82" s="466"/>
      <c r="P82" s="466"/>
      <c r="Q82" s="466"/>
      <c r="R82" s="466"/>
      <c r="S82" s="466"/>
      <c r="T82" s="466"/>
      <c r="U82" s="254"/>
    </row>
    <row r="83" spans="2:21" ht="26.1" customHeight="1" x14ac:dyDescent="0.5">
      <c r="B83" s="253"/>
      <c r="C83" s="466"/>
      <c r="D83" s="466"/>
      <c r="E83" s="466"/>
      <c r="F83" s="466"/>
      <c r="G83" s="466"/>
      <c r="H83" s="466"/>
      <c r="I83" s="466"/>
      <c r="J83" s="466"/>
      <c r="K83" s="466"/>
      <c r="L83" s="466"/>
      <c r="M83" s="466"/>
      <c r="N83" s="466"/>
      <c r="O83" s="466"/>
      <c r="P83" s="466"/>
      <c r="Q83" s="466"/>
      <c r="R83" s="466"/>
      <c r="S83" s="466"/>
      <c r="T83" s="466"/>
      <c r="U83" s="254"/>
    </row>
    <row r="84" spans="2:21" ht="26.1" customHeight="1" x14ac:dyDescent="0.5">
      <c r="B84" s="253"/>
      <c r="C84" s="466"/>
      <c r="D84" s="466"/>
      <c r="E84" s="466"/>
      <c r="F84" s="466"/>
      <c r="G84" s="466"/>
      <c r="H84" s="466"/>
      <c r="I84" s="466"/>
      <c r="J84" s="466"/>
      <c r="K84" s="466"/>
      <c r="L84" s="466"/>
      <c r="M84" s="466"/>
      <c r="N84" s="466"/>
      <c r="O84" s="466"/>
      <c r="P84" s="466"/>
      <c r="Q84" s="466"/>
      <c r="R84" s="466"/>
      <c r="S84" s="466"/>
      <c r="T84" s="466"/>
      <c r="U84" s="254"/>
    </row>
    <row r="85" spans="2:21" ht="26.1" customHeight="1" x14ac:dyDescent="0.5">
      <c r="B85" s="250"/>
      <c r="C85" s="465"/>
      <c r="D85" s="465"/>
      <c r="E85" s="465"/>
      <c r="F85" s="465"/>
      <c r="G85" s="465"/>
      <c r="H85" s="465"/>
      <c r="I85" s="465"/>
      <c r="J85" s="465"/>
      <c r="K85" s="465"/>
      <c r="L85" s="465"/>
      <c r="M85" s="465"/>
      <c r="N85" s="465"/>
      <c r="O85" s="465"/>
      <c r="P85" s="465"/>
      <c r="Q85" s="465"/>
      <c r="R85" s="465"/>
      <c r="S85" s="465"/>
      <c r="T85" s="465"/>
      <c r="U85" s="252"/>
    </row>
    <row r="86" spans="2:21" ht="26.1" customHeight="1" x14ac:dyDescent="0.5">
      <c r="B86" s="253"/>
      <c r="C86" s="466"/>
      <c r="D86" s="466"/>
      <c r="E86" s="466"/>
      <c r="F86" s="466"/>
      <c r="G86" s="466"/>
      <c r="H86" s="466"/>
      <c r="I86" s="466"/>
      <c r="J86" s="466"/>
      <c r="K86" s="466"/>
      <c r="L86" s="466"/>
      <c r="M86" s="466"/>
      <c r="N86" s="466"/>
      <c r="O86" s="466"/>
      <c r="P86" s="466"/>
      <c r="Q86" s="466"/>
      <c r="R86" s="466"/>
      <c r="S86" s="466"/>
      <c r="T86" s="466"/>
      <c r="U86" s="254"/>
    </row>
    <row r="87" spans="2:21" ht="26.1" customHeight="1" x14ac:dyDescent="0.5">
      <c r="B87" s="253"/>
      <c r="C87" s="466"/>
      <c r="D87" s="466"/>
      <c r="E87" s="466"/>
      <c r="F87" s="466"/>
      <c r="G87" s="466"/>
      <c r="H87" s="466"/>
      <c r="I87" s="466"/>
      <c r="J87" s="466"/>
      <c r="K87" s="466"/>
      <c r="L87" s="466"/>
      <c r="M87" s="466"/>
      <c r="N87" s="466"/>
      <c r="O87" s="466"/>
      <c r="P87" s="466"/>
      <c r="Q87" s="466"/>
      <c r="R87" s="466"/>
      <c r="S87" s="466"/>
      <c r="T87" s="466"/>
      <c r="U87" s="254"/>
    </row>
    <row r="88" spans="2:21" ht="26.1" customHeight="1" x14ac:dyDescent="0.5">
      <c r="B88" s="253"/>
      <c r="C88" s="466"/>
      <c r="D88" s="466"/>
      <c r="E88" s="466"/>
      <c r="F88" s="466"/>
      <c r="G88" s="466"/>
      <c r="H88" s="466"/>
      <c r="I88" s="466"/>
      <c r="J88" s="466"/>
      <c r="K88" s="466"/>
      <c r="L88" s="466"/>
      <c r="M88" s="466"/>
      <c r="N88" s="466"/>
      <c r="O88" s="466"/>
      <c r="P88" s="466"/>
      <c r="Q88" s="466"/>
      <c r="R88" s="466"/>
      <c r="S88" s="466"/>
      <c r="T88" s="466"/>
      <c r="U88" s="254"/>
    </row>
    <row r="89" spans="2:21" ht="26.1" customHeight="1" x14ac:dyDescent="0.5">
      <c r="B89" s="250"/>
      <c r="C89" s="465"/>
      <c r="D89" s="465"/>
      <c r="E89" s="465"/>
      <c r="F89" s="465"/>
      <c r="G89" s="465"/>
      <c r="H89" s="465"/>
      <c r="I89" s="465"/>
      <c r="J89" s="465"/>
      <c r="K89" s="465"/>
      <c r="L89" s="465"/>
      <c r="M89" s="465"/>
      <c r="N89" s="465"/>
      <c r="O89" s="465"/>
      <c r="P89" s="465"/>
      <c r="Q89" s="465"/>
      <c r="R89" s="465"/>
      <c r="S89" s="465"/>
      <c r="T89" s="465"/>
      <c r="U89" s="252"/>
    </row>
    <row r="90" spans="2:21" ht="26.1" customHeight="1" x14ac:dyDescent="0.5">
      <c r="B90" s="250"/>
      <c r="C90" s="465"/>
      <c r="D90" s="465"/>
      <c r="E90" s="465"/>
      <c r="F90" s="465"/>
      <c r="G90" s="465"/>
      <c r="H90" s="465"/>
      <c r="I90" s="465"/>
      <c r="J90" s="465"/>
      <c r="K90" s="465"/>
      <c r="L90" s="465"/>
      <c r="M90" s="465"/>
      <c r="N90" s="465"/>
      <c r="O90" s="465"/>
      <c r="P90" s="465"/>
      <c r="Q90" s="465"/>
      <c r="R90" s="465"/>
      <c r="S90" s="465"/>
      <c r="T90" s="465"/>
      <c r="U90" s="252"/>
    </row>
    <row r="91" spans="2:21" ht="26.1" customHeight="1" x14ac:dyDescent="0.5">
      <c r="B91" s="250"/>
      <c r="C91" s="465"/>
      <c r="D91" s="465"/>
      <c r="E91" s="465"/>
      <c r="F91" s="465"/>
      <c r="G91" s="465"/>
      <c r="H91" s="465"/>
      <c r="I91" s="465"/>
      <c r="J91" s="465"/>
      <c r="K91" s="465"/>
      <c r="L91" s="465"/>
      <c r="M91" s="465"/>
      <c r="N91" s="465"/>
      <c r="O91" s="465"/>
      <c r="P91" s="465"/>
      <c r="Q91" s="465"/>
      <c r="R91" s="465"/>
      <c r="S91" s="465"/>
      <c r="T91" s="465"/>
      <c r="U91" s="252"/>
    </row>
    <row r="92" spans="2:21" ht="26.1" customHeight="1" x14ac:dyDescent="0.5">
      <c r="B92" s="250"/>
      <c r="C92" s="465"/>
      <c r="D92" s="465"/>
      <c r="E92" s="465"/>
      <c r="F92" s="465"/>
      <c r="G92" s="465"/>
      <c r="H92" s="465"/>
      <c r="I92" s="465"/>
      <c r="J92" s="465"/>
      <c r="K92" s="465"/>
      <c r="L92" s="465"/>
      <c r="M92" s="465"/>
      <c r="N92" s="465"/>
      <c r="O92" s="465"/>
      <c r="P92" s="465"/>
      <c r="Q92" s="465"/>
      <c r="R92" s="465"/>
      <c r="S92" s="465"/>
      <c r="T92" s="465"/>
      <c r="U92" s="252"/>
    </row>
    <row r="93" spans="2:21" ht="26.1" customHeight="1" x14ac:dyDescent="0.5">
      <c r="B93" s="250"/>
      <c r="C93" s="465"/>
      <c r="D93" s="465"/>
      <c r="E93" s="465"/>
      <c r="F93" s="465"/>
      <c r="G93" s="465"/>
      <c r="H93" s="465"/>
      <c r="I93" s="465"/>
      <c r="J93" s="465"/>
      <c r="K93" s="465"/>
      <c r="L93" s="465"/>
      <c r="M93" s="465"/>
      <c r="N93" s="465"/>
      <c r="O93" s="465"/>
      <c r="P93" s="465"/>
      <c r="Q93" s="465"/>
      <c r="R93" s="465"/>
      <c r="S93" s="465"/>
      <c r="T93" s="465"/>
      <c r="U93" s="252"/>
    </row>
    <row r="94" spans="2:21" ht="26.1" customHeight="1" x14ac:dyDescent="0.5">
      <c r="B94" s="250"/>
      <c r="C94" s="251"/>
      <c r="D94" s="251"/>
      <c r="E94" s="251"/>
      <c r="F94" s="251"/>
      <c r="G94" s="251"/>
      <c r="H94" s="251"/>
      <c r="I94" s="251"/>
      <c r="J94" s="251"/>
      <c r="K94" s="251"/>
      <c r="L94" s="251"/>
      <c r="M94" s="251"/>
      <c r="N94" s="251"/>
      <c r="O94" s="251"/>
      <c r="P94" s="251"/>
      <c r="Q94" s="251"/>
      <c r="R94" s="251"/>
      <c r="S94" s="251"/>
      <c r="T94" s="251"/>
      <c r="U94" s="252"/>
    </row>
    <row r="95" spans="2:21" ht="26.1" customHeight="1" x14ac:dyDescent="0.5">
      <c r="B95" s="250"/>
      <c r="C95" s="251"/>
      <c r="D95" s="251"/>
      <c r="E95" s="251"/>
      <c r="F95" s="251"/>
      <c r="G95" s="251"/>
      <c r="H95" s="251"/>
      <c r="I95" s="251"/>
      <c r="J95" s="251"/>
      <c r="K95" s="251"/>
      <c r="L95" s="251"/>
      <c r="M95" s="251"/>
      <c r="N95" s="251"/>
      <c r="O95" s="251"/>
      <c r="P95" s="251"/>
      <c r="Q95" s="251"/>
      <c r="R95" s="251"/>
      <c r="S95" s="251"/>
      <c r="T95" s="251"/>
      <c r="U95" s="252"/>
    </row>
    <row r="96" spans="2:21" ht="26.1" customHeight="1" x14ac:dyDescent="0.5">
      <c r="B96" s="250"/>
      <c r="C96" s="251"/>
      <c r="D96" s="251"/>
      <c r="E96" s="251"/>
      <c r="F96" s="251"/>
      <c r="G96" s="251"/>
      <c r="H96" s="251"/>
      <c r="I96" s="251"/>
      <c r="J96" s="251"/>
      <c r="K96" s="251"/>
      <c r="L96" s="251"/>
      <c r="M96" s="251"/>
      <c r="N96" s="251"/>
      <c r="O96" s="251"/>
      <c r="P96" s="251"/>
      <c r="Q96" s="251"/>
      <c r="R96" s="251"/>
      <c r="S96" s="251"/>
      <c r="T96" s="251"/>
      <c r="U96" s="252"/>
    </row>
    <row r="97" spans="2:21" ht="26.1" customHeight="1" x14ac:dyDescent="0.5">
      <c r="B97" s="250"/>
      <c r="C97" s="251"/>
      <c r="D97" s="251"/>
      <c r="E97" s="251"/>
      <c r="F97" s="251"/>
      <c r="G97" s="251"/>
      <c r="H97" s="251"/>
      <c r="I97" s="251"/>
      <c r="J97" s="251"/>
      <c r="K97" s="251"/>
      <c r="L97" s="251"/>
      <c r="M97" s="251"/>
      <c r="N97" s="251"/>
      <c r="O97" s="251"/>
      <c r="P97" s="251"/>
      <c r="Q97" s="251"/>
      <c r="R97" s="251"/>
      <c r="S97" s="251"/>
      <c r="T97" s="251"/>
      <c r="U97" s="252"/>
    </row>
    <row r="98" spans="2:21" ht="26.1" customHeight="1" x14ac:dyDescent="0.5">
      <c r="B98" s="250"/>
      <c r="C98" s="251"/>
      <c r="D98" s="251"/>
      <c r="E98" s="251"/>
      <c r="F98" s="251"/>
      <c r="G98" s="251"/>
      <c r="H98" s="251"/>
      <c r="I98" s="251"/>
      <c r="J98" s="251"/>
      <c r="K98" s="251"/>
      <c r="L98" s="251"/>
      <c r="M98" s="251"/>
      <c r="N98" s="251"/>
      <c r="O98" s="251"/>
      <c r="P98" s="251"/>
      <c r="Q98" s="251"/>
      <c r="R98" s="251"/>
      <c r="S98" s="251"/>
      <c r="T98" s="251"/>
      <c r="U98" s="252"/>
    </row>
    <row r="99" spans="2:21" ht="26.1" customHeight="1" x14ac:dyDescent="0.5">
      <c r="B99" s="250"/>
      <c r="C99" s="251"/>
      <c r="D99" s="251"/>
      <c r="E99" s="251"/>
      <c r="F99" s="251"/>
      <c r="G99" s="251"/>
      <c r="H99" s="251"/>
      <c r="I99" s="251"/>
      <c r="J99" s="251"/>
      <c r="K99" s="251"/>
      <c r="L99" s="251"/>
      <c r="M99" s="251"/>
      <c r="N99" s="251"/>
      <c r="O99" s="251"/>
      <c r="P99" s="251"/>
      <c r="Q99" s="251"/>
      <c r="R99" s="251"/>
      <c r="S99" s="251"/>
      <c r="T99" s="251"/>
      <c r="U99" s="252"/>
    </row>
    <row r="100" spans="2:21" ht="26.1" customHeight="1" x14ac:dyDescent="0.5">
      <c r="B100" s="252"/>
      <c r="C100" s="255"/>
      <c r="D100" s="255"/>
      <c r="E100" s="255"/>
      <c r="F100" s="255"/>
      <c r="G100" s="255"/>
      <c r="H100" s="255"/>
      <c r="I100" s="255"/>
      <c r="J100" s="255"/>
      <c r="K100" s="255"/>
      <c r="L100" s="255"/>
      <c r="M100" s="255"/>
      <c r="N100" s="255"/>
      <c r="O100" s="255"/>
      <c r="P100" s="255"/>
      <c r="Q100" s="255"/>
      <c r="R100" s="255"/>
      <c r="S100" s="255"/>
      <c r="T100" s="255"/>
      <c r="U100" s="252"/>
    </row>
    <row r="101" spans="2:21" ht="26.1" customHeight="1" x14ac:dyDescent="0.5">
      <c r="B101" s="247"/>
      <c r="C101" s="249"/>
      <c r="D101" s="249"/>
      <c r="E101" s="249"/>
      <c r="F101" s="249"/>
      <c r="G101" s="249"/>
      <c r="H101" s="249"/>
      <c r="I101" s="249"/>
      <c r="J101" s="249"/>
      <c r="K101" s="249"/>
      <c r="L101" s="249"/>
      <c r="M101" s="249"/>
      <c r="N101" s="249"/>
      <c r="O101" s="249"/>
      <c r="P101" s="249"/>
      <c r="Q101" s="249"/>
      <c r="R101" s="249"/>
      <c r="S101" s="249"/>
      <c r="T101" s="249"/>
      <c r="U101" s="247"/>
    </row>
    <row r="102" spans="2:21" ht="26.1" customHeight="1" x14ac:dyDescent="0.35"/>
    <row r="103" spans="2:21" ht="26.1" customHeight="1" x14ac:dyDescent="0.35"/>
    <row r="104" spans="2:21" ht="26.1" customHeight="1" x14ac:dyDescent="0.35"/>
    <row r="105" spans="2:21" ht="26.1" customHeight="1" x14ac:dyDescent="0.35"/>
    <row r="106" spans="2:21" ht="26.1" customHeight="1" x14ac:dyDescent="0.35"/>
    <row r="107" spans="2:21" ht="26.1" customHeight="1" x14ac:dyDescent="0.35"/>
    <row r="108" spans="2:21" ht="26.1" customHeight="1" x14ac:dyDescent="0.35"/>
    <row r="109" spans="2:21" ht="26.1" customHeight="1" x14ac:dyDescent="0.35"/>
    <row r="110" spans="2:21" ht="26.1" customHeight="1" x14ac:dyDescent="0.35"/>
  </sheetData>
  <mergeCells count="12">
    <mergeCell ref="L4:U4"/>
    <mergeCell ref="B4:K4"/>
    <mergeCell ref="L9:T9"/>
    <mergeCell ref="I9:K9"/>
    <mergeCell ref="H9:H11"/>
    <mergeCell ref="G9:G11"/>
    <mergeCell ref="E9:E11"/>
    <mergeCell ref="D9:D11"/>
    <mergeCell ref="B9:B11"/>
    <mergeCell ref="F9:F11"/>
    <mergeCell ref="C9:C11"/>
    <mergeCell ref="U9:U11"/>
  </mergeCells>
  <phoneticPr fontId="0" type="noConversion"/>
  <printOptions horizontalCentered="1"/>
  <pageMargins left="0.196850393700787" right="0.196850393700787" top="0.196850393700787" bottom="0.196850393700787" header="0.511811023622047" footer="0.511811023622047"/>
  <pageSetup paperSize="9" scale="45" orientation="portrait" r:id="rId1"/>
  <headerFooter alignWithMargins="0">
    <oddFooter>&amp;C&amp;"Times New Roman,Regular"&amp;20- &amp;P+15 -</oddFooter>
  </headerFooter>
  <colBreaks count="1" manualBreakCount="1">
    <brk id="11" max="7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H201"/>
  <sheetViews>
    <sheetView rightToLeft="1" view="pageBreakPreview" zoomScale="50" zoomScaleNormal="50" zoomScaleSheetLayoutView="50" workbookViewId="0"/>
  </sheetViews>
  <sheetFormatPr defaultRowHeight="15" x14ac:dyDescent="0.35"/>
  <cols>
    <col min="1" max="1" width="9.140625" style="48"/>
    <col min="2" max="2" width="69.42578125" style="48" customWidth="1"/>
    <col min="3" max="20" width="17" style="48" customWidth="1"/>
    <col min="21" max="21" width="65.42578125" style="48" customWidth="1"/>
    <col min="22" max="27" width="12.85546875" style="108" bestFit="1" customWidth="1"/>
    <col min="28" max="31" width="9.140625" style="48"/>
    <col min="32" max="33" width="14.140625" style="48" bestFit="1" customWidth="1"/>
    <col min="34" max="34" width="15.85546875" style="48" customWidth="1"/>
    <col min="35" max="16384" width="9.140625" style="48"/>
  </cols>
  <sheetData>
    <row r="1" spans="1:34" s="5" customFormat="1" ht="19.5" customHeight="1" x14ac:dyDescent="0.65">
      <c r="B1" s="2"/>
      <c r="C1" s="2"/>
      <c r="D1" s="2"/>
      <c r="E1" s="2"/>
      <c r="F1" s="2"/>
      <c r="G1" s="2"/>
      <c r="H1" s="2"/>
      <c r="I1" s="2"/>
      <c r="J1" s="2"/>
      <c r="K1" s="2"/>
      <c r="L1" s="2"/>
      <c r="M1" s="2"/>
      <c r="N1" s="2"/>
      <c r="O1" s="2"/>
      <c r="P1" s="2"/>
      <c r="Q1" s="2"/>
      <c r="R1" s="2"/>
      <c r="S1" s="2"/>
      <c r="T1" s="2"/>
      <c r="V1" s="242"/>
      <c r="W1" s="242"/>
      <c r="X1" s="242"/>
      <c r="Y1" s="242"/>
      <c r="Z1" s="242"/>
      <c r="AA1" s="242"/>
    </row>
    <row r="2" spans="1:34" s="5" customFormat="1" ht="19.5" customHeight="1" x14ac:dyDescent="0.65">
      <c r="B2" s="2"/>
      <c r="C2" s="2"/>
      <c r="D2" s="2"/>
      <c r="E2" s="2"/>
      <c r="F2" s="2"/>
      <c r="G2" s="2"/>
      <c r="H2" s="2"/>
      <c r="I2" s="2"/>
      <c r="J2" s="2"/>
      <c r="K2" s="2"/>
      <c r="L2" s="2"/>
      <c r="M2" s="2"/>
      <c r="N2" s="2"/>
      <c r="O2" s="2"/>
      <c r="P2" s="2"/>
      <c r="Q2" s="2"/>
      <c r="R2" s="2"/>
      <c r="S2" s="2"/>
      <c r="T2" s="2"/>
      <c r="V2" s="242"/>
      <c r="W2" s="242"/>
      <c r="X2" s="242"/>
      <c r="Y2" s="242"/>
      <c r="Z2" s="242"/>
      <c r="AA2" s="242"/>
    </row>
    <row r="3" spans="1:34" s="5" customFormat="1" ht="19.5" customHeight="1" x14ac:dyDescent="0.7">
      <c r="B3" s="2"/>
      <c r="C3" s="239"/>
      <c r="D3" s="239"/>
      <c r="E3" s="239"/>
      <c r="F3" s="239"/>
      <c r="G3" s="239"/>
      <c r="H3" s="239"/>
      <c r="I3" s="239"/>
      <c r="J3" s="239"/>
      <c r="K3" s="239"/>
      <c r="L3" s="239"/>
      <c r="M3" s="239"/>
      <c r="N3" s="239"/>
      <c r="O3" s="239"/>
      <c r="P3" s="239"/>
      <c r="Q3" s="239"/>
      <c r="R3" s="239"/>
      <c r="S3" s="239"/>
      <c r="T3" s="239"/>
      <c r="U3" s="239"/>
      <c r="V3" s="242"/>
      <c r="W3" s="242"/>
      <c r="X3" s="242"/>
      <c r="Y3" s="242"/>
      <c r="Z3" s="242"/>
      <c r="AA3" s="242"/>
    </row>
    <row r="4" spans="1:34" s="469" customFormat="1" ht="36.75" x14ac:dyDescent="0.85">
      <c r="B4" s="1771" t="s">
        <v>1925</v>
      </c>
      <c r="C4" s="1771"/>
      <c r="D4" s="1771"/>
      <c r="E4" s="1771"/>
      <c r="F4" s="1771"/>
      <c r="G4" s="1771"/>
      <c r="H4" s="1771"/>
      <c r="I4" s="1771"/>
      <c r="J4" s="1771"/>
      <c r="K4" s="1771"/>
      <c r="L4" s="1763" t="s">
        <v>1924</v>
      </c>
      <c r="M4" s="1763"/>
      <c r="N4" s="1763"/>
      <c r="O4" s="1763"/>
      <c r="P4" s="1763"/>
      <c r="Q4" s="1763"/>
      <c r="R4" s="1763"/>
      <c r="S4" s="1763"/>
      <c r="T4" s="1763"/>
      <c r="U4" s="1763"/>
      <c r="V4" s="468"/>
      <c r="W4" s="468"/>
      <c r="X4" s="468"/>
      <c r="Y4" s="468"/>
      <c r="Z4" s="468"/>
      <c r="AA4" s="468"/>
      <c r="AB4" s="468"/>
      <c r="AC4" s="468"/>
      <c r="AD4" s="468"/>
      <c r="AE4" s="468"/>
      <c r="AF4" s="468"/>
      <c r="AG4" s="468"/>
    </row>
    <row r="5" spans="1:34" s="76" customFormat="1" ht="19.5" customHeight="1" x14ac:dyDescent="0.65">
      <c r="C5" s="75"/>
      <c r="D5" s="75"/>
      <c r="E5" s="75"/>
      <c r="F5" s="75"/>
      <c r="G5" s="75"/>
      <c r="H5" s="75"/>
      <c r="I5" s="75"/>
      <c r="J5" s="75"/>
      <c r="K5" s="75"/>
      <c r="L5" s="75"/>
      <c r="M5" s="75"/>
      <c r="N5" s="75"/>
      <c r="O5" s="75"/>
      <c r="P5" s="75"/>
      <c r="Q5" s="75"/>
      <c r="R5" s="75"/>
      <c r="S5" s="75"/>
      <c r="T5" s="75"/>
      <c r="U5" s="75"/>
      <c r="V5" s="154"/>
      <c r="W5" s="154"/>
      <c r="X5" s="154"/>
      <c r="Y5" s="154"/>
      <c r="Z5" s="154"/>
      <c r="AA5" s="154"/>
    </row>
    <row r="6" spans="1:34" s="76" customFormat="1" ht="19.5" customHeight="1" x14ac:dyDescent="0.65">
      <c r="C6" s="243"/>
      <c r="D6" s="243"/>
      <c r="E6" s="243"/>
      <c r="F6" s="243"/>
      <c r="G6" s="243"/>
      <c r="H6" s="243"/>
      <c r="I6" s="75"/>
      <c r="J6" s="75"/>
      <c r="K6" s="75"/>
      <c r="L6" s="75"/>
      <c r="M6" s="75"/>
      <c r="N6" s="75"/>
      <c r="O6" s="75"/>
      <c r="P6" s="75"/>
      <c r="Q6" s="75"/>
      <c r="R6" s="75"/>
      <c r="S6" s="75"/>
      <c r="T6" s="75"/>
      <c r="U6" s="75"/>
      <c r="V6" s="154"/>
      <c r="W6" s="154"/>
      <c r="X6" s="154"/>
      <c r="Y6" s="154"/>
      <c r="Z6" s="154"/>
      <c r="AA6" s="154"/>
    </row>
    <row r="7" spans="1:34" s="417" customFormat="1" ht="22.5" x14ac:dyDescent="0.5">
      <c r="B7" s="1713" t="s">
        <v>1752</v>
      </c>
      <c r="U7" s="229" t="s">
        <v>1756</v>
      </c>
      <c r="V7" s="472"/>
      <c r="W7" s="472"/>
      <c r="X7" s="472"/>
      <c r="Y7" s="472"/>
      <c r="Z7" s="472"/>
      <c r="AA7" s="472"/>
    </row>
    <row r="8" spans="1:34" s="76" customFormat="1" ht="19.5" customHeight="1" thickBot="1" x14ac:dyDescent="0.7">
      <c r="C8" s="75"/>
      <c r="D8" s="75"/>
      <c r="E8" s="75"/>
      <c r="F8" s="75"/>
      <c r="G8" s="75"/>
      <c r="H8" s="75"/>
      <c r="I8" s="75"/>
      <c r="J8" s="75"/>
      <c r="K8" s="75"/>
      <c r="L8" s="75"/>
      <c r="M8" s="75"/>
      <c r="N8" s="75"/>
      <c r="O8" s="75"/>
      <c r="P8" s="75"/>
      <c r="Q8" s="75"/>
      <c r="R8" s="75"/>
      <c r="S8" s="75"/>
      <c r="T8" s="75"/>
      <c r="U8" s="75"/>
      <c r="V8" s="154"/>
      <c r="W8" s="154"/>
      <c r="X8" s="154"/>
      <c r="Y8" s="154"/>
      <c r="Z8" s="154"/>
      <c r="AA8" s="154"/>
    </row>
    <row r="9" spans="1:34" s="1521" customFormat="1" ht="25.5" customHeight="1" thickTop="1" x14ac:dyDescent="0.7">
      <c r="A9" s="258"/>
      <c r="B9" s="1807" t="s">
        <v>887</v>
      </c>
      <c r="C9" s="1758">
        <v>2010</v>
      </c>
      <c r="D9" s="1758">
        <v>2011</v>
      </c>
      <c r="E9" s="1758">
        <v>2012</v>
      </c>
      <c r="F9" s="1758">
        <v>2013</v>
      </c>
      <c r="G9" s="1758">
        <v>2014</v>
      </c>
      <c r="H9" s="1758">
        <v>2015</v>
      </c>
      <c r="I9" s="1785">
        <v>2015</v>
      </c>
      <c r="J9" s="1786"/>
      <c r="K9" s="1786"/>
      <c r="L9" s="1783">
        <v>2015</v>
      </c>
      <c r="M9" s="1783"/>
      <c r="N9" s="1783"/>
      <c r="O9" s="1783"/>
      <c r="P9" s="1783"/>
      <c r="Q9" s="1783"/>
      <c r="R9" s="1783"/>
      <c r="S9" s="1783"/>
      <c r="T9" s="1784"/>
      <c r="U9" s="1804" t="s">
        <v>886</v>
      </c>
      <c r="V9" s="430"/>
      <c r="W9" s="430"/>
      <c r="X9" s="430"/>
      <c r="Y9" s="430"/>
      <c r="Z9" s="430"/>
      <c r="AA9" s="430"/>
    </row>
    <row r="10" spans="1:34" s="258" customFormat="1" ht="19.5" customHeight="1" x14ac:dyDescent="0.7">
      <c r="B10" s="1808"/>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805"/>
      <c r="V10" s="257"/>
      <c r="W10" s="257"/>
      <c r="X10" s="257"/>
      <c r="Y10" s="257"/>
      <c r="Z10" s="257"/>
      <c r="AA10" s="257"/>
    </row>
    <row r="11" spans="1:34" s="338" customFormat="1" ht="19.5" customHeight="1" x14ac:dyDescent="0.7">
      <c r="A11" s="258"/>
      <c r="B11" s="1809"/>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806"/>
      <c r="V11" s="431"/>
      <c r="W11" s="431"/>
      <c r="X11" s="431"/>
      <c r="Y11" s="431"/>
      <c r="Z11" s="431"/>
      <c r="AA11" s="431"/>
    </row>
    <row r="12" spans="1:34" s="258" customFormat="1" ht="15" customHeight="1" x14ac:dyDescent="0.7">
      <c r="B12" s="432"/>
      <c r="C12" s="347"/>
      <c r="D12" s="347"/>
      <c r="E12" s="347"/>
      <c r="F12" s="347"/>
      <c r="G12" s="347"/>
      <c r="H12" s="347"/>
      <c r="I12" s="349"/>
      <c r="J12" s="348"/>
      <c r="K12" s="348"/>
      <c r="L12" s="348"/>
      <c r="M12" s="348"/>
      <c r="N12" s="348"/>
      <c r="O12" s="348"/>
      <c r="P12" s="348"/>
      <c r="Q12" s="348"/>
      <c r="R12" s="348"/>
      <c r="S12" s="350"/>
      <c r="T12" s="346"/>
      <c r="U12" s="433"/>
      <c r="V12" s="257"/>
      <c r="W12" s="257"/>
      <c r="X12" s="257"/>
      <c r="Y12" s="257"/>
      <c r="Z12" s="257"/>
      <c r="AA12" s="257"/>
    </row>
    <row r="13" spans="1:34" s="365" customFormat="1" ht="26.1" customHeight="1" x14ac:dyDescent="0.2">
      <c r="B13" s="1149" t="s">
        <v>1505</v>
      </c>
      <c r="C13" s="857"/>
      <c r="D13" s="857"/>
      <c r="E13" s="857"/>
      <c r="F13" s="857"/>
      <c r="G13" s="857"/>
      <c r="H13" s="857"/>
      <c r="I13" s="1057"/>
      <c r="J13" s="1058"/>
      <c r="K13" s="1058"/>
      <c r="L13" s="1058"/>
      <c r="M13" s="1058"/>
      <c r="N13" s="1058"/>
      <c r="O13" s="1058"/>
      <c r="P13" s="1058"/>
      <c r="Q13" s="1058"/>
      <c r="R13" s="1058"/>
      <c r="S13" s="1146"/>
      <c r="T13" s="1059"/>
      <c r="U13" s="379" t="s">
        <v>1018</v>
      </c>
      <c r="V13" s="847"/>
      <c r="W13" s="847"/>
      <c r="X13" s="847"/>
      <c r="Y13" s="847"/>
      <c r="Z13" s="847"/>
      <c r="AA13" s="847"/>
    </row>
    <row r="14" spans="1:34" s="365" customFormat="1" ht="26.1" customHeight="1" x14ac:dyDescent="0.2">
      <c r="A14" s="847"/>
      <c r="B14" s="970" t="s">
        <v>530</v>
      </c>
      <c r="C14" s="878">
        <v>35547.758504930003</v>
      </c>
      <c r="D14" s="878">
        <v>501.02873224999996</v>
      </c>
      <c r="E14" s="878">
        <v>512.15679512359998</v>
      </c>
      <c r="F14" s="878">
        <v>504.69421199999999</v>
      </c>
      <c r="G14" s="878">
        <v>2.7438000000000001E-4</v>
      </c>
      <c r="H14" s="878">
        <v>4.0000000000000001E-3</v>
      </c>
      <c r="I14" s="790">
        <v>1.1599999999999999E-6</v>
      </c>
      <c r="J14" s="788">
        <v>2.9234999999999998E-4</v>
      </c>
      <c r="K14" s="788">
        <v>6.0517000000000004E-4</v>
      </c>
      <c r="L14" s="788">
        <v>0</v>
      </c>
      <c r="M14" s="788">
        <v>6.5534000000000002E-4</v>
      </c>
      <c r="N14" s="788">
        <v>0</v>
      </c>
      <c r="O14" s="788">
        <v>0</v>
      </c>
      <c r="P14" s="788">
        <v>0</v>
      </c>
      <c r="Q14" s="788">
        <v>0</v>
      </c>
      <c r="R14" s="788">
        <v>3.0000000000000001E-3</v>
      </c>
      <c r="S14" s="879">
        <v>4.0000000000000001E-3</v>
      </c>
      <c r="T14" s="978">
        <v>4.0000000000000001E-3</v>
      </c>
      <c r="U14" s="617" t="s">
        <v>181</v>
      </c>
      <c r="V14" s="847"/>
      <c r="W14" s="847"/>
      <c r="X14" s="847"/>
      <c r="Y14" s="847"/>
      <c r="Z14" s="847"/>
      <c r="AA14" s="847"/>
      <c r="AB14" s="847"/>
      <c r="AC14" s="847"/>
      <c r="AD14" s="847"/>
      <c r="AE14" s="847"/>
      <c r="AF14" s="847"/>
      <c r="AG14" s="847"/>
      <c r="AH14" s="847"/>
    </row>
    <row r="15" spans="1:34" s="365" customFormat="1" ht="26.1" customHeight="1" x14ac:dyDescent="0.2">
      <c r="A15" s="847"/>
      <c r="B15" s="971" t="s">
        <v>958</v>
      </c>
      <c r="C15" s="882">
        <v>298.94386985</v>
      </c>
      <c r="D15" s="882">
        <v>499.62559699999997</v>
      </c>
      <c r="E15" s="882">
        <v>502.12600400000002</v>
      </c>
      <c r="F15" s="882">
        <v>504.69421199999999</v>
      </c>
      <c r="G15" s="882">
        <v>0</v>
      </c>
      <c r="H15" s="882">
        <v>0</v>
      </c>
      <c r="I15" s="787">
        <v>0</v>
      </c>
      <c r="J15" s="785">
        <v>0</v>
      </c>
      <c r="K15" s="785">
        <v>0</v>
      </c>
      <c r="L15" s="785">
        <v>0</v>
      </c>
      <c r="M15" s="785">
        <v>0</v>
      </c>
      <c r="N15" s="785">
        <v>0</v>
      </c>
      <c r="O15" s="785">
        <v>0</v>
      </c>
      <c r="P15" s="785">
        <v>0</v>
      </c>
      <c r="Q15" s="785">
        <v>0</v>
      </c>
      <c r="R15" s="785">
        <v>0</v>
      </c>
      <c r="S15" s="883">
        <v>0</v>
      </c>
      <c r="T15" s="977">
        <v>0</v>
      </c>
      <c r="U15" s="910" t="s">
        <v>938</v>
      </c>
      <c r="V15" s="847"/>
      <c r="W15" s="847"/>
      <c r="X15" s="847"/>
      <c r="Y15" s="847"/>
      <c r="Z15" s="847"/>
      <c r="AA15" s="847"/>
      <c r="AB15" s="847"/>
      <c r="AC15" s="847"/>
      <c r="AD15" s="847"/>
      <c r="AE15" s="847"/>
      <c r="AF15" s="847"/>
      <c r="AG15" s="847"/>
      <c r="AH15" s="847"/>
    </row>
    <row r="16" spans="1:34" s="365" customFormat="1" ht="26.1" customHeight="1" x14ac:dyDescent="0.2">
      <c r="A16" s="847"/>
      <c r="B16" s="971" t="s">
        <v>959</v>
      </c>
      <c r="C16" s="882">
        <v>35248.814635080002</v>
      </c>
      <c r="D16" s="882">
        <v>1.4031352500000001</v>
      </c>
      <c r="E16" s="882">
        <v>10.0307911236</v>
      </c>
      <c r="F16" s="882">
        <v>0</v>
      </c>
      <c r="G16" s="882">
        <v>2.7438000000000001E-4</v>
      </c>
      <c r="H16" s="882">
        <v>4.0000000000000001E-3</v>
      </c>
      <c r="I16" s="787">
        <v>1.1599999999999999E-6</v>
      </c>
      <c r="J16" s="785">
        <v>2.9234999999999998E-4</v>
      </c>
      <c r="K16" s="785">
        <v>6.0517000000000004E-4</v>
      </c>
      <c r="L16" s="785">
        <v>0</v>
      </c>
      <c r="M16" s="785">
        <v>6.5534000000000002E-4</v>
      </c>
      <c r="N16" s="785">
        <v>0</v>
      </c>
      <c r="O16" s="785">
        <v>0</v>
      </c>
      <c r="P16" s="785">
        <v>0</v>
      </c>
      <c r="Q16" s="785">
        <v>0</v>
      </c>
      <c r="R16" s="785">
        <v>3.0000000000000001E-3</v>
      </c>
      <c r="S16" s="883">
        <v>4.0000000000000001E-3</v>
      </c>
      <c r="T16" s="977">
        <v>4.0000000000000001E-3</v>
      </c>
      <c r="U16" s="910" t="s">
        <v>1274</v>
      </c>
      <c r="V16" s="847"/>
      <c r="W16" s="847"/>
      <c r="X16" s="847"/>
      <c r="Y16" s="847"/>
      <c r="Z16" s="847"/>
      <c r="AA16" s="847"/>
      <c r="AB16" s="847"/>
      <c r="AC16" s="847"/>
      <c r="AD16" s="847"/>
      <c r="AE16" s="847"/>
      <c r="AF16" s="847"/>
      <c r="AG16" s="847"/>
      <c r="AH16" s="847"/>
    </row>
    <row r="17" spans="1:34" s="365" customFormat="1" ht="26.1" customHeight="1" x14ac:dyDescent="0.2">
      <c r="A17" s="847"/>
      <c r="B17" s="971" t="s">
        <v>960</v>
      </c>
      <c r="C17" s="882">
        <v>0</v>
      </c>
      <c r="D17" s="882">
        <v>0</v>
      </c>
      <c r="E17" s="882">
        <v>0</v>
      </c>
      <c r="F17" s="882">
        <v>0</v>
      </c>
      <c r="G17" s="882">
        <v>0</v>
      </c>
      <c r="H17" s="882">
        <v>0</v>
      </c>
      <c r="I17" s="787">
        <v>0</v>
      </c>
      <c r="J17" s="785">
        <v>0</v>
      </c>
      <c r="K17" s="785">
        <v>0</v>
      </c>
      <c r="L17" s="785">
        <v>0</v>
      </c>
      <c r="M17" s="785">
        <v>0</v>
      </c>
      <c r="N17" s="785">
        <v>0</v>
      </c>
      <c r="O17" s="785">
        <v>0</v>
      </c>
      <c r="P17" s="785">
        <v>0</v>
      </c>
      <c r="Q17" s="785">
        <v>0</v>
      </c>
      <c r="R17" s="785">
        <v>0</v>
      </c>
      <c r="S17" s="883">
        <v>0</v>
      </c>
      <c r="T17" s="977">
        <v>0</v>
      </c>
      <c r="U17" s="910" t="s">
        <v>1230</v>
      </c>
      <c r="V17" s="847"/>
      <c r="W17" s="847"/>
      <c r="X17" s="847"/>
      <c r="Y17" s="847"/>
      <c r="Z17" s="847"/>
      <c r="AA17" s="847"/>
      <c r="AB17" s="847"/>
      <c r="AC17" s="847"/>
      <c r="AD17" s="847"/>
      <c r="AE17" s="847"/>
      <c r="AF17" s="847"/>
      <c r="AG17" s="847"/>
      <c r="AH17" s="847"/>
    </row>
    <row r="18" spans="1:34" s="365" customFormat="1" ht="26.1" customHeight="1" x14ac:dyDescent="0.2">
      <c r="A18" s="847"/>
      <c r="B18" s="970" t="s">
        <v>180</v>
      </c>
      <c r="C18" s="878">
        <v>232267.09604018007</v>
      </c>
      <c r="D18" s="878">
        <v>252141.2974714709</v>
      </c>
      <c r="E18" s="878">
        <v>224573.11439872356</v>
      </c>
      <c r="F18" s="878">
        <v>232876.04669666264</v>
      </c>
      <c r="G18" s="878">
        <v>268683.86935227219</v>
      </c>
      <c r="H18" s="878">
        <v>379090.89205727656</v>
      </c>
      <c r="I18" s="790">
        <v>279279.21317682375</v>
      </c>
      <c r="J18" s="788">
        <v>285683.06532137073</v>
      </c>
      <c r="K18" s="788">
        <v>291197.24134877714</v>
      </c>
      <c r="L18" s="788">
        <v>300199.18628389598</v>
      </c>
      <c r="M18" s="788">
        <v>308928.34349502285</v>
      </c>
      <c r="N18" s="788">
        <v>316501.35900066333</v>
      </c>
      <c r="O18" s="788">
        <v>325461.04545095266</v>
      </c>
      <c r="P18" s="788">
        <v>337428.20165901858</v>
      </c>
      <c r="Q18" s="788">
        <v>352943.6063462125</v>
      </c>
      <c r="R18" s="788">
        <v>362894.4957275124</v>
      </c>
      <c r="S18" s="879">
        <v>379656.47172933689</v>
      </c>
      <c r="T18" s="978">
        <v>379090.89205727656</v>
      </c>
      <c r="U18" s="617" t="s">
        <v>994</v>
      </c>
      <c r="V18" s="847"/>
      <c r="W18" s="847"/>
      <c r="X18" s="847"/>
      <c r="Y18" s="847"/>
      <c r="Z18" s="847"/>
      <c r="AA18" s="847"/>
      <c r="AB18" s="847"/>
      <c r="AC18" s="847"/>
      <c r="AD18" s="847"/>
      <c r="AE18" s="847"/>
      <c r="AF18" s="847"/>
      <c r="AG18" s="847"/>
      <c r="AH18" s="847"/>
    </row>
    <row r="19" spans="1:34" s="365" customFormat="1" ht="26.1" customHeight="1" x14ac:dyDescent="0.2">
      <c r="A19" s="847"/>
      <c r="B19" s="971" t="s">
        <v>941</v>
      </c>
      <c r="C19" s="882">
        <v>232149.97575951507</v>
      </c>
      <c r="D19" s="882">
        <v>252050.6960156709</v>
      </c>
      <c r="E19" s="882">
        <v>224510.32233269355</v>
      </c>
      <c r="F19" s="882">
        <v>232826.72525249264</v>
      </c>
      <c r="G19" s="882">
        <v>265683.82309504919</v>
      </c>
      <c r="H19" s="882">
        <v>378882.86858600954</v>
      </c>
      <c r="I19" s="787">
        <v>275831.50758394052</v>
      </c>
      <c r="J19" s="785">
        <v>285520.54070639471</v>
      </c>
      <c r="K19" s="785">
        <v>291043.76976318914</v>
      </c>
      <c r="L19" s="785">
        <v>300026.38515797595</v>
      </c>
      <c r="M19" s="785">
        <v>308755.18516685284</v>
      </c>
      <c r="N19" s="785">
        <v>316312.97121595836</v>
      </c>
      <c r="O19" s="785">
        <v>325283.55717294867</v>
      </c>
      <c r="P19" s="785">
        <v>337248.56798817858</v>
      </c>
      <c r="Q19" s="785">
        <v>352743.1491768455</v>
      </c>
      <c r="R19" s="785">
        <v>362707.15974492539</v>
      </c>
      <c r="S19" s="883">
        <v>379477.11366326286</v>
      </c>
      <c r="T19" s="977">
        <v>378882.86858600954</v>
      </c>
      <c r="U19" s="619" t="s">
        <v>1279</v>
      </c>
      <c r="V19" s="847"/>
      <c r="W19" s="847"/>
      <c r="X19" s="847"/>
      <c r="Y19" s="847"/>
      <c r="Z19" s="847"/>
      <c r="AA19" s="847"/>
      <c r="AB19" s="847"/>
      <c r="AC19" s="847"/>
      <c r="AD19" s="847"/>
      <c r="AE19" s="847"/>
      <c r="AF19" s="847"/>
      <c r="AG19" s="847"/>
      <c r="AH19" s="847"/>
    </row>
    <row r="20" spans="1:34" s="365" customFormat="1" ht="26.1" customHeight="1" x14ac:dyDescent="0.2">
      <c r="A20" s="847"/>
      <c r="B20" s="972" t="s">
        <v>1349</v>
      </c>
      <c r="C20" s="882">
        <v>150619.79150132168</v>
      </c>
      <c r="D20" s="882">
        <v>176642.82160062765</v>
      </c>
      <c r="E20" s="882">
        <v>160043.19998381098</v>
      </c>
      <c r="F20" s="882">
        <v>176624.57256018632</v>
      </c>
      <c r="G20" s="882">
        <v>211446.26408623089</v>
      </c>
      <c r="H20" s="882">
        <v>315181.27773495781</v>
      </c>
      <c r="I20" s="787">
        <v>220217.8312515436</v>
      </c>
      <c r="J20" s="785">
        <v>227797.55549433932</v>
      </c>
      <c r="K20" s="785">
        <v>233958.78559642169</v>
      </c>
      <c r="L20" s="785">
        <v>240418.87316187067</v>
      </c>
      <c r="M20" s="785">
        <v>246823.4963144933</v>
      </c>
      <c r="N20" s="785">
        <v>253137.61961283989</v>
      </c>
      <c r="O20" s="785">
        <v>259755.55131505794</v>
      </c>
      <c r="P20" s="785">
        <v>272072.57608731062</v>
      </c>
      <c r="Q20" s="785">
        <v>287676.58587326616</v>
      </c>
      <c r="R20" s="785">
        <v>295203.02752508549</v>
      </c>
      <c r="S20" s="883">
        <v>310602.04978132999</v>
      </c>
      <c r="T20" s="977">
        <v>315181.27773495781</v>
      </c>
      <c r="U20" s="910" t="s">
        <v>1196</v>
      </c>
      <c r="V20" s="847"/>
      <c r="W20" s="847"/>
      <c r="X20" s="847"/>
      <c r="Y20" s="847"/>
      <c r="Z20" s="847"/>
      <c r="AA20" s="847"/>
      <c r="AB20" s="847"/>
      <c r="AC20" s="847"/>
      <c r="AD20" s="847"/>
      <c r="AE20" s="847"/>
      <c r="AF20" s="847"/>
      <c r="AG20" s="847"/>
      <c r="AH20" s="847"/>
    </row>
    <row r="21" spans="1:34" s="365" customFormat="1" ht="26.1" customHeight="1" x14ac:dyDescent="0.2">
      <c r="A21" s="847"/>
      <c r="B21" s="972" t="s">
        <v>1350</v>
      </c>
      <c r="C21" s="882">
        <v>81416.903155604901</v>
      </c>
      <c r="D21" s="882">
        <v>75257.485815115855</v>
      </c>
      <c r="E21" s="882">
        <v>64423.416613611378</v>
      </c>
      <c r="F21" s="882">
        <v>56168.206833996315</v>
      </c>
      <c r="G21" s="882">
        <v>54187.75650357829</v>
      </c>
      <c r="H21" s="882">
        <v>63446.327341380544</v>
      </c>
      <c r="I21" s="787">
        <v>55379.22294982693</v>
      </c>
      <c r="J21" s="785">
        <v>57492.792954525394</v>
      </c>
      <c r="K21" s="785">
        <v>56858.832690261064</v>
      </c>
      <c r="L21" s="785">
        <v>59387.655330325251</v>
      </c>
      <c r="M21" s="785">
        <v>61718.018210209564</v>
      </c>
      <c r="N21" s="785">
        <v>62905.622961038491</v>
      </c>
      <c r="O21" s="785">
        <v>65271.351560160729</v>
      </c>
      <c r="P21" s="785">
        <v>64916.076316827981</v>
      </c>
      <c r="Q21" s="785">
        <v>64785.743238919385</v>
      </c>
      <c r="R21" s="785">
        <v>67184.709696929931</v>
      </c>
      <c r="S21" s="883">
        <v>68581.752255252883</v>
      </c>
      <c r="T21" s="977">
        <v>63446.327341380544</v>
      </c>
      <c r="U21" s="910" t="s">
        <v>1197</v>
      </c>
      <c r="V21" s="847"/>
      <c r="W21" s="847"/>
      <c r="X21" s="847"/>
      <c r="Y21" s="847"/>
      <c r="Z21" s="847"/>
      <c r="AA21" s="847"/>
      <c r="AB21" s="847"/>
      <c r="AC21" s="847"/>
      <c r="AD21" s="847"/>
      <c r="AE21" s="847"/>
      <c r="AF21" s="847"/>
      <c r="AG21" s="847"/>
      <c r="AH21" s="847"/>
    </row>
    <row r="22" spans="1:34" s="365" customFormat="1" ht="26.1" customHeight="1" x14ac:dyDescent="0.2">
      <c r="A22" s="847"/>
      <c r="B22" s="972" t="s">
        <v>942</v>
      </c>
      <c r="C22" s="882">
        <v>113.2811025885</v>
      </c>
      <c r="D22" s="882">
        <v>150.38859992739998</v>
      </c>
      <c r="E22" s="882">
        <v>43.705735271199998</v>
      </c>
      <c r="F22" s="882">
        <v>33.945858310000006</v>
      </c>
      <c r="G22" s="882">
        <v>49.802505240000002</v>
      </c>
      <c r="H22" s="882">
        <v>255.26350967119998</v>
      </c>
      <c r="I22" s="787">
        <v>234.45338257</v>
      </c>
      <c r="J22" s="785">
        <v>230.19225753000001</v>
      </c>
      <c r="K22" s="785">
        <v>226.15147650639997</v>
      </c>
      <c r="L22" s="785">
        <v>219.85666578000001</v>
      </c>
      <c r="M22" s="785">
        <v>213.67064215000002</v>
      </c>
      <c r="N22" s="785">
        <v>269.72864208000004</v>
      </c>
      <c r="O22" s="785">
        <v>256.65429773</v>
      </c>
      <c r="P22" s="785">
        <v>259.91558404</v>
      </c>
      <c r="Q22" s="785">
        <v>280.82006465999996</v>
      </c>
      <c r="R22" s="785">
        <v>319.42252291</v>
      </c>
      <c r="S22" s="883">
        <v>293.31162667999996</v>
      </c>
      <c r="T22" s="977">
        <v>255.26350967119998</v>
      </c>
      <c r="U22" s="910" t="s">
        <v>1198</v>
      </c>
      <c r="V22" s="847"/>
      <c r="W22" s="847"/>
      <c r="X22" s="847"/>
      <c r="Y22" s="847"/>
      <c r="Z22" s="847"/>
      <c r="AA22" s="847"/>
      <c r="AB22" s="847"/>
      <c r="AC22" s="847"/>
      <c r="AD22" s="847"/>
      <c r="AE22" s="847"/>
      <c r="AF22" s="847"/>
      <c r="AG22" s="847"/>
      <c r="AH22" s="847"/>
    </row>
    <row r="23" spans="1:34" s="365" customFormat="1" ht="26.1" customHeight="1" x14ac:dyDescent="0.2">
      <c r="A23" s="847"/>
      <c r="B23" s="971" t="s">
        <v>1348</v>
      </c>
      <c r="C23" s="882">
        <v>117.120280665</v>
      </c>
      <c r="D23" s="882">
        <v>90.601455799999997</v>
      </c>
      <c r="E23" s="882">
        <v>62.792066030000001</v>
      </c>
      <c r="F23" s="882">
        <v>49.321444169999999</v>
      </c>
      <c r="G23" s="882">
        <v>3000.0462572230003</v>
      </c>
      <c r="H23" s="882">
        <v>208.02347126699999</v>
      </c>
      <c r="I23" s="787">
        <v>3447.7055928832001</v>
      </c>
      <c r="J23" s="785">
        <v>162.52461497600004</v>
      </c>
      <c r="K23" s="785">
        <v>153.47158558800001</v>
      </c>
      <c r="L23" s="785">
        <v>172.80112592000003</v>
      </c>
      <c r="M23" s="785">
        <v>173.15832817</v>
      </c>
      <c r="N23" s="785">
        <v>188.387784705</v>
      </c>
      <c r="O23" s="785">
        <v>177.48827800399997</v>
      </c>
      <c r="P23" s="785">
        <v>179.63367083999998</v>
      </c>
      <c r="Q23" s="785">
        <v>200.45716936700001</v>
      </c>
      <c r="R23" s="785">
        <v>187.33598258699999</v>
      </c>
      <c r="S23" s="883">
        <v>179.35806607399999</v>
      </c>
      <c r="T23" s="977">
        <v>208.02347126699999</v>
      </c>
      <c r="U23" s="619" t="s">
        <v>1288</v>
      </c>
      <c r="V23" s="847"/>
      <c r="W23" s="847"/>
      <c r="X23" s="847"/>
      <c r="Y23" s="847"/>
      <c r="Z23" s="847"/>
      <c r="AA23" s="847"/>
      <c r="AB23" s="847"/>
      <c r="AC23" s="847"/>
      <c r="AD23" s="847"/>
      <c r="AE23" s="847"/>
      <c r="AF23" s="847"/>
      <c r="AG23" s="847"/>
      <c r="AH23" s="847"/>
    </row>
    <row r="24" spans="1:34" s="360" customFormat="1" ht="26.1" customHeight="1" x14ac:dyDescent="0.2">
      <c r="A24" s="847"/>
      <c r="B24" s="970" t="s">
        <v>1503</v>
      </c>
      <c r="C24" s="878">
        <v>267814.85454511008</v>
      </c>
      <c r="D24" s="878">
        <v>252642.32620372091</v>
      </c>
      <c r="E24" s="878">
        <v>225085.27119384715</v>
      </c>
      <c r="F24" s="878">
        <v>233380.74090866264</v>
      </c>
      <c r="G24" s="878">
        <v>268683.86962665222</v>
      </c>
      <c r="H24" s="878">
        <v>379090.89605727658</v>
      </c>
      <c r="I24" s="790">
        <v>279279.21317798377</v>
      </c>
      <c r="J24" s="788">
        <v>285683.06561372074</v>
      </c>
      <c r="K24" s="788">
        <v>291197.24195394712</v>
      </c>
      <c r="L24" s="788">
        <v>300199.18628389598</v>
      </c>
      <c r="M24" s="788">
        <v>308928.34415036283</v>
      </c>
      <c r="N24" s="788">
        <v>316501.35900066333</v>
      </c>
      <c r="O24" s="788">
        <v>325461.04545095266</v>
      </c>
      <c r="P24" s="788">
        <v>337428.20165901858</v>
      </c>
      <c r="Q24" s="788">
        <v>352943.6063462125</v>
      </c>
      <c r="R24" s="788">
        <v>362894.49872751243</v>
      </c>
      <c r="S24" s="879">
        <v>379656.4757293369</v>
      </c>
      <c r="T24" s="978">
        <v>379090.89605727658</v>
      </c>
      <c r="U24" s="617" t="s">
        <v>1015</v>
      </c>
      <c r="V24" s="847"/>
      <c r="W24" s="847"/>
      <c r="X24" s="847"/>
      <c r="Y24" s="847"/>
      <c r="Z24" s="847"/>
      <c r="AA24" s="847"/>
      <c r="AB24" s="847"/>
      <c r="AC24" s="847"/>
      <c r="AD24" s="847"/>
      <c r="AE24" s="847"/>
      <c r="AF24" s="847"/>
      <c r="AG24" s="847"/>
      <c r="AH24" s="847"/>
    </row>
    <row r="25" spans="1:34" s="360" customFormat="1" ht="26.1" customHeight="1" thickBot="1" x14ac:dyDescent="0.25">
      <c r="A25" s="847"/>
      <c r="B25" s="970"/>
      <c r="C25" s="878"/>
      <c r="D25" s="878"/>
      <c r="E25" s="878"/>
      <c r="F25" s="878"/>
      <c r="G25" s="878"/>
      <c r="H25" s="878"/>
      <c r="I25" s="790"/>
      <c r="J25" s="788"/>
      <c r="K25" s="788"/>
      <c r="L25" s="788"/>
      <c r="M25" s="788"/>
      <c r="N25" s="788"/>
      <c r="O25" s="788"/>
      <c r="P25" s="788"/>
      <c r="Q25" s="788"/>
      <c r="R25" s="788"/>
      <c r="S25" s="879"/>
      <c r="T25" s="978"/>
      <c r="U25" s="1155"/>
      <c r="V25" s="847"/>
      <c r="W25" s="847"/>
      <c r="X25" s="847"/>
      <c r="Y25" s="847"/>
      <c r="Z25" s="847"/>
      <c r="AA25" s="847"/>
      <c r="AB25" s="847"/>
      <c r="AC25" s="847"/>
      <c r="AD25" s="847"/>
      <c r="AE25" s="847"/>
      <c r="AF25" s="847"/>
      <c r="AG25" s="847"/>
      <c r="AH25" s="847"/>
    </row>
    <row r="26" spans="1:34" s="365" customFormat="1" ht="12" customHeight="1" thickTop="1" x14ac:dyDescent="0.2">
      <c r="A26" s="847"/>
      <c r="B26" s="1150"/>
      <c r="C26" s="1069"/>
      <c r="D26" s="1069"/>
      <c r="E26" s="1069"/>
      <c r="F26" s="1069"/>
      <c r="G26" s="1069"/>
      <c r="H26" s="1069"/>
      <c r="I26" s="1070"/>
      <c r="J26" s="1071"/>
      <c r="K26" s="1071"/>
      <c r="L26" s="1071"/>
      <c r="M26" s="1071"/>
      <c r="N26" s="1071"/>
      <c r="O26" s="1071"/>
      <c r="P26" s="1071"/>
      <c r="Q26" s="1071"/>
      <c r="R26" s="1071"/>
      <c r="S26" s="1072"/>
      <c r="T26" s="1544"/>
      <c r="U26" s="621"/>
      <c r="V26" s="847"/>
      <c r="W26" s="847"/>
      <c r="X26" s="847"/>
      <c r="Y26" s="847"/>
      <c r="Z26" s="847"/>
      <c r="AA26" s="847"/>
      <c r="AB26" s="847"/>
      <c r="AC26" s="847"/>
      <c r="AD26" s="847"/>
      <c r="AE26" s="847"/>
      <c r="AF26" s="847"/>
      <c r="AG26" s="847"/>
      <c r="AH26" s="847"/>
    </row>
    <row r="27" spans="1:34" s="360" customFormat="1" ht="26.1" customHeight="1" x14ac:dyDescent="0.2">
      <c r="A27" s="847"/>
      <c r="B27" s="969" t="s">
        <v>1506</v>
      </c>
      <c r="C27" s="878"/>
      <c r="D27" s="878"/>
      <c r="E27" s="878"/>
      <c r="F27" s="878"/>
      <c r="G27" s="878"/>
      <c r="H27" s="878"/>
      <c r="I27" s="790"/>
      <c r="J27" s="788"/>
      <c r="K27" s="788"/>
      <c r="L27" s="788"/>
      <c r="M27" s="788"/>
      <c r="N27" s="788"/>
      <c r="O27" s="788"/>
      <c r="P27" s="788"/>
      <c r="Q27" s="788"/>
      <c r="R27" s="788"/>
      <c r="S27" s="879"/>
      <c r="T27" s="978"/>
      <c r="U27" s="379" t="s">
        <v>1019</v>
      </c>
      <c r="V27" s="847"/>
      <c r="W27" s="847"/>
      <c r="X27" s="847"/>
      <c r="Y27" s="847"/>
      <c r="Z27" s="847"/>
      <c r="AA27" s="847"/>
      <c r="AB27" s="847"/>
      <c r="AC27" s="847"/>
      <c r="AD27" s="847"/>
      <c r="AE27" s="847"/>
      <c r="AF27" s="847"/>
      <c r="AG27" s="847"/>
      <c r="AH27" s="847"/>
    </row>
    <row r="28" spans="1:34" s="360" customFormat="1" ht="26.1" customHeight="1" x14ac:dyDescent="0.2">
      <c r="A28" s="847"/>
      <c r="B28" s="971" t="s">
        <v>1507</v>
      </c>
      <c r="C28" s="882">
        <v>230142.4344903109</v>
      </c>
      <c r="D28" s="882">
        <v>215125.94330389082</v>
      </c>
      <c r="E28" s="882">
        <v>196018.63727784139</v>
      </c>
      <c r="F28" s="882">
        <v>192927.17540041829</v>
      </c>
      <c r="G28" s="882">
        <v>211388.12789197423</v>
      </c>
      <c r="H28" s="882">
        <v>291469.382396292</v>
      </c>
      <c r="I28" s="787">
        <v>220612.52771342412</v>
      </c>
      <c r="J28" s="785">
        <v>221980.05811433587</v>
      </c>
      <c r="K28" s="785">
        <v>227665.81753165164</v>
      </c>
      <c r="L28" s="785">
        <v>232457.37273061788</v>
      </c>
      <c r="M28" s="785">
        <v>239238.03615811147</v>
      </c>
      <c r="N28" s="785">
        <v>246122.74558458285</v>
      </c>
      <c r="O28" s="785">
        <v>256474.50396825621</v>
      </c>
      <c r="P28" s="785">
        <v>263938.82716039923</v>
      </c>
      <c r="Q28" s="785">
        <v>274391.45586121385</v>
      </c>
      <c r="R28" s="785">
        <v>282154.75401374343</v>
      </c>
      <c r="S28" s="883">
        <v>291079.08696863829</v>
      </c>
      <c r="T28" s="977">
        <v>291469.382396292</v>
      </c>
      <c r="U28" s="619" t="s">
        <v>1306</v>
      </c>
      <c r="V28" s="847"/>
      <c r="W28" s="847"/>
      <c r="X28" s="847"/>
      <c r="Y28" s="847"/>
      <c r="Z28" s="847"/>
      <c r="AA28" s="847"/>
      <c r="AB28" s="847"/>
      <c r="AC28" s="847"/>
      <c r="AD28" s="847"/>
      <c r="AE28" s="847"/>
      <c r="AF28" s="847"/>
      <c r="AG28" s="847"/>
      <c r="AH28" s="847"/>
    </row>
    <row r="29" spans="1:34" s="360" customFormat="1" ht="26.1" customHeight="1" x14ac:dyDescent="0.2">
      <c r="A29" s="847"/>
      <c r="B29" s="971" t="s">
        <v>1508</v>
      </c>
      <c r="C29" s="882">
        <v>37672.4200547992</v>
      </c>
      <c r="D29" s="882">
        <v>37516.38289983006</v>
      </c>
      <c r="E29" s="882">
        <v>29066.633916005783</v>
      </c>
      <c r="F29" s="882">
        <v>40453.565508244392</v>
      </c>
      <c r="G29" s="882">
        <v>57295.741734677962</v>
      </c>
      <c r="H29" s="882">
        <v>87621.513660984536</v>
      </c>
      <c r="I29" s="787">
        <v>58666.685464559647</v>
      </c>
      <c r="J29" s="785">
        <v>63703.007499384854</v>
      </c>
      <c r="K29" s="785">
        <v>63531.424422295502</v>
      </c>
      <c r="L29" s="785">
        <v>67741.813553278058</v>
      </c>
      <c r="M29" s="785">
        <v>69690.30799225143</v>
      </c>
      <c r="N29" s="785">
        <v>70378.613416080494</v>
      </c>
      <c r="O29" s="785">
        <v>68986.541482696455</v>
      </c>
      <c r="P29" s="785">
        <v>73489.37449861932</v>
      </c>
      <c r="Q29" s="785">
        <v>78552.150484998725</v>
      </c>
      <c r="R29" s="785">
        <v>80739.744713769003</v>
      </c>
      <c r="S29" s="883">
        <v>88577.38876069861</v>
      </c>
      <c r="T29" s="977">
        <v>87621.513660984536</v>
      </c>
      <c r="U29" s="619" t="s">
        <v>1307</v>
      </c>
      <c r="V29" s="847"/>
      <c r="W29" s="847"/>
      <c r="X29" s="847"/>
      <c r="Y29" s="847"/>
      <c r="Z29" s="847"/>
      <c r="AA29" s="847"/>
      <c r="AB29" s="847"/>
      <c r="AC29" s="847"/>
      <c r="AD29" s="847"/>
      <c r="AE29" s="847"/>
      <c r="AF29" s="847"/>
      <c r="AG29" s="847"/>
      <c r="AH29" s="847"/>
    </row>
    <row r="30" spans="1:34" s="360" customFormat="1" ht="26.1" customHeight="1" x14ac:dyDescent="0.2">
      <c r="A30" s="847"/>
      <c r="B30" s="970" t="s">
        <v>1503</v>
      </c>
      <c r="C30" s="878">
        <v>267814.85454511008</v>
      </c>
      <c r="D30" s="878">
        <v>252642.32620372088</v>
      </c>
      <c r="E30" s="878">
        <v>225085.27119384718</v>
      </c>
      <c r="F30" s="878">
        <v>233380.74090866267</v>
      </c>
      <c r="G30" s="878">
        <v>268683.86962665222</v>
      </c>
      <c r="H30" s="878">
        <v>379090.89605727652</v>
      </c>
      <c r="I30" s="790">
        <v>279279.21317798377</v>
      </c>
      <c r="J30" s="788">
        <v>285683.06561372074</v>
      </c>
      <c r="K30" s="788">
        <v>291197.24195394712</v>
      </c>
      <c r="L30" s="788">
        <v>300199.18628389592</v>
      </c>
      <c r="M30" s="788">
        <v>308928.34415036289</v>
      </c>
      <c r="N30" s="788">
        <v>316501.35900066333</v>
      </c>
      <c r="O30" s="788">
        <v>325461.04545095266</v>
      </c>
      <c r="P30" s="788">
        <v>337428.20165901852</v>
      </c>
      <c r="Q30" s="788">
        <v>352943.60634621256</v>
      </c>
      <c r="R30" s="788">
        <v>362894.49872751243</v>
      </c>
      <c r="S30" s="879">
        <v>379656.4757293369</v>
      </c>
      <c r="T30" s="978">
        <v>379090.89605727652</v>
      </c>
      <c r="U30" s="617" t="s">
        <v>1015</v>
      </c>
      <c r="V30" s="847"/>
      <c r="W30" s="847"/>
      <c r="X30" s="847"/>
      <c r="Y30" s="847"/>
      <c r="Z30" s="847"/>
      <c r="AA30" s="847"/>
      <c r="AB30" s="847"/>
      <c r="AC30" s="847"/>
      <c r="AD30" s="847"/>
      <c r="AE30" s="847"/>
      <c r="AF30" s="847"/>
      <c r="AG30" s="847"/>
      <c r="AH30" s="847"/>
    </row>
    <row r="31" spans="1:34" s="360" customFormat="1" ht="26.1" customHeight="1" thickBot="1" x14ac:dyDescent="0.25">
      <c r="B31" s="1151"/>
      <c r="C31" s="1012"/>
      <c r="D31" s="1012"/>
      <c r="E31" s="1012"/>
      <c r="F31" s="1013"/>
      <c r="G31" s="1013"/>
      <c r="H31" s="1013"/>
      <c r="I31" s="1014"/>
      <c r="J31" s="1015"/>
      <c r="K31" s="1015"/>
      <c r="L31" s="1015"/>
      <c r="M31" s="1015"/>
      <c r="N31" s="1015"/>
      <c r="O31" s="1015"/>
      <c r="P31" s="1015"/>
      <c r="Q31" s="1015"/>
      <c r="R31" s="1015"/>
      <c r="S31" s="1147"/>
      <c r="T31" s="1545"/>
      <c r="U31" s="1156"/>
      <c r="V31" s="847"/>
      <c r="W31" s="847"/>
      <c r="X31" s="847"/>
      <c r="Y31" s="847"/>
      <c r="Z31" s="847"/>
      <c r="AA31" s="847"/>
      <c r="AB31" s="847"/>
      <c r="AC31" s="847"/>
      <c r="AD31" s="847"/>
      <c r="AE31" s="847"/>
      <c r="AF31" s="847"/>
      <c r="AG31" s="847"/>
      <c r="AH31" s="847"/>
    </row>
    <row r="32" spans="1:34" s="360" customFormat="1" ht="12" customHeight="1" thickTop="1" x14ac:dyDescent="0.2">
      <c r="B32" s="970"/>
      <c r="C32" s="878"/>
      <c r="D32" s="878"/>
      <c r="E32" s="878"/>
      <c r="F32" s="878"/>
      <c r="G32" s="878"/>
      <c r="H32" s="878"/>
      <c r="I32" s="790"/>
      <c r="J32" s="788"/>
      <c r="K32" s="788"/>
      <c r="L32" s="788"/>
      <c r="M32" s="788"/>
      <c r="N32" s="788"/>
      <c r="O32" s="788"/>
      <c r="P32" s="788"/>
      <c r="Q32" s="788"/>
      <c r="R32" s="788"/>
      <c r="S32" s="879"/>
      <c r="T32" s="978"/>
      <c r="U32" s="1155"/>
      <c r="V32" s="847"/>
      <c r="W32" s="847"/>
      <c r="X32" s="847"/>
      <c r="Y32" s="847"/>
      <c r="Z32" s="847"/>
      <c r="AA32" s="847"/>
      <c r="AB32" s="847"/>
      <c r="AC32" s="847"/>
      <c r="AD32" s="847"/>
      <c r="AE32" s="847"/>
      <c r="AF32" s="847"/>
      <c r="AG32" s="847"/>
      <c r="AH32" s="847"/>
    </row>
    <row r="33" spans="2:34" s="360" customFormat="1" ht="26.1" customHeight="1" x14ac:dyDescent="0.2">
      <c r="B33" s="969" t="s">
        <v>1622</v>
      </c>
      <c r="C33" s="878"/>
      <c r="D33" s="878"/>
      <c r="E33" s="878"/>
      <c r="F33" s="878"/>
      <c r="G33" s="878"/>
      <c r="H33" s="878"/>
      <c r="I33" s="790"/>
      <c r="J33" s="788"/>
      <c r="K33" s="788"/>
      <c r="L33" s="788"/>
      <c r="M33" s="788"/>
      <c r="N33" s="788"/>
      <c r="O33" s="788"/>
      <c r="P33" s="788"/>
      <c r="Q33" s="788"/>
      <c r="R33" s="788"/>
      <c r="S33" s="879"/>
      <c r="T33" s="978"/>
      <c r="U33" s="379" t="s">
        <v>1626</v>
      </c>
      <c r="V33" s="847"/>
      <c r="W33" s="847"/>
      <c r="X33" s="847"/>
      <c r="Y33" s="847"/>
      <c r="Z33" s="847"/>
      <c r="AA33" s="847"/>
      <c r="AB33" s="847"/>
      <c r="AC33" s="847"/>
      <c r="AD33" s="847"/>
      <c r="AE33" s="847"/>
      <c r="AF33" s="847"/>
      <c r="AG33" s="847"/>
      <c r="AH33" s="847"/>
    </row>
    <row r="34" spans="2:34" s="365" customFormat="1" ht="26.1" customHeight="1" x14ac:dyDescent="0.2">
      <c r="B34" s="971" t="s">
        <v>1623</v>
      </c>
      <c r="C34" s="882">
        <v>158077.22926828958</v>
      </c>
      <c r="D34" s="882">
        <v>150297.7369792214</v>
      </c>
      <c r="E34" s="882">
        <v>136669.36985684524</v>
      </c>
      <c r="F34" s="882">
        <v>136111.26556718306</v>
      </c>
      <c r="G34" s="882">
        <v>182917.47102878601</v>
      </c>
      <c r="H34" s="882">
        <v>276439.69474321051</v>
      </c>
      <c r="I34" s="787">
        <v>183001.32412555823</v>
      </c>
      <c r="J34" s="785">
        <v>192699.81863871359</v>
      </c>
      <c r="K34" s="785">
        <v>203876.29832616908</v>
      </c>
      <c r="L34" s="785">
        <v>211599.48491338285</v>
      </c>
      <c r="M34" s="785">
        <v>211768.39883571642</v>
      </c>
      <c r="N34" s="785">
        <v>226255.37042637126</v>
      </c>
      <c r="O34" s="785">
        <v>235649.72949460891</v>
      </c>
      <c r="P34" s="785">
        <v>236482.73311040306</v>
      </c>
      <c r="Q34" s="785">
        <v>249295.22305445431</v>
      </c>
      <c r="R34" s="785">
        <v>257030.81952749603</v>
      </c>
      <c r="S34" s="883">
        <v>267723.69460004964</v>
      </c>
      <c r="T34" s="977">
        <v>276439.69474321051</v>
      </c>
      <c r="U34" s="619" t="s">
        <v>1627</v>
      </c>
      <c r="V34" s="847"/>
      <c r="W34" s="847"/>
      <c r="X34" s="847"/>
      <c r="Y34" s="847"/>
      <c r="Z34" s="847"/>
      <c r="AA34" s="847"/>
      <c r="AB34" s="847"/>
      <c r="AC34" s="847"/>
      <c r="AD34" s="847"/>
      <c r="AE34" s="847"/>
      <c r="AF34" s="847"/>
      <c r="AG34" s="847"/>
      <c r="AH34" s="847"/>
    </row>
    <row r="35" spans="2:34" s="365" customFormat="1" ht="26.1" customHeight="1" x14ac:dyDescent="0.2">
      <c r="B35" s="971" t="s">
        <v>1624</v>
      </c>
      <c r="C35" s="882">
        <v>98921.357553982409</v>
      </c>
      <c r="D35" s="882">
        <v>79885.461355720487</v>
      </c>
      <c r="E35" s="882">
        <v>65208.11435452295</v>
      </c>
      <c r="F35" s="882">
        <v>71046.314853589633</v>
      </c>
      <c r="G35" s="882">
        <v>58941.218317366802</v>
      </c>
      <c r="H35" s="882">
        <v>70208.439223851645</v>
      </c>
      <c r="I35" s="787">
        <v>67087.110327751521</v>
      </c>
      <c r="J35" s="785">
        <v>63184.064724563454</v>
      </c>
      <c r="K35" s="785">
        <v>60932.822745371399</v>
      </c>
      <c r="L35" s="785">
        <v>63460.133845543736</v>
      </c>
      <c r="M35" s="785">
        <v>70253.315459699748</v>
      </c>
      <c r="N35" s="785">
        <v>63940.073691193582</v>
      </c>
      <c r="O35" s="785">
        <v>63708.713582828415</v>
      </c>
      <c r="P35" s="785">
        <v>73827.053658343822</v>
      </c>
      <c r="Q35" s="785">
        <v>76165.78998738408</v>
      </c>
      <c r="R35" s="785">
        <v>76926.037917893904</v>
      </c>
      <c r="S35" s="883">
        <v>78366.392388392866</v>
      </c>
      <c r="T35" s="977">
        <v>70208.439223851645</v>
      </c>
      <c r="U35" s="619" t="s">
        <v>1629</v>
      </c>
      <c r="V35" s="847"/>
      <c r="W35" s="847"/>
      <c r="X35" s="847"/>
      <c r="Y35" s="847"/>
      <c r="Z35" s="847"/>
      <c r="AA35" s="847"/>
      <c r="AB35" s="847"/>
      <c r="AC35" s="847"/>
      <c r="AD35" s="847"/>
      <c r="AE35" s="847"/>
      <c r="AF35" s="847"/>
      <c r="AG35" s="847"/>
      <c r="AH35" s="847"/>
    </row>
    <row r="36" spans="2:34" s="365" customFormat="1" ht="26.1" customHeight="1" x14ac:dyDescent="0.2">
      <c r="B36" s="971" t="s">
        <v>1625</v>
      </c>
      <c r="C36" s="882">
        <v>10816.269680128804</v>
      </c>
      <c r="D36" s="882">
        <v>22459.128486113805</v>
      </c>
      <c r="E36" s="882">
        <v>23207.786684127394</v>
      </c>
      <c r="F36" s="882">
        <v>26223.162034583049</v>
      </c>
      <c r="G36" s="882">
        <v>26825.180575870181</v>
      </c>
      <c r="H36" s="882">
        <v>32442.762279456903</v>
      </c>
      <c r="I36" s="787">
        <v>29190.780790432349</v>
      </c>
      <c r="J36" s="785">
        <v>29799.181169196869</v>
      </c>
      <c r="K36" s="785">
        <v>26388.12060658195</v>
      </c>
      <c r="L36" s="785">
        <v>25139.566648624041</v>
      </c>
      <c r="M36" s="785">
        <v>26906.62931382456</v>
      </c>
      <c r="N36" s="785">
        <v>26305.915213561457</v>
      </c>
      <c r="O36" s="785">
        <v>26102.605262105215</v>
      </c>
      <c r="P36" s="785">
        <v>27118.416967303827</v>
      </c>
      <c r="Q36" s="785">
        <v>27482.59389405977</v>
      </c>
      <c r="R36" s="785">
        <v>28937.641909726161</v>
      </c>
      <c r="S36" s="883">
        <v>33566.388914991585</v>
      </c>
      <c r="T36" s="977">
        <v>32442.762279456903</v>
      </c>
      <c r="U36" s="619" t="s">
        <v>1628</v>
      </c>
      <c r="V36" s="847"/>
      <c r="W36" s="847"/>
      <c r="X36" s="847"/>
      <c r="Y36" s="847"/>
      <c r="Z36" s="847"/>
      <c r="AA36" s="847"/>
      <c r="AB36" s="847"/>
      <c r="AC36" s="847"/>
      <c r="AD36" s="847"/>
      <c r="AE36" s="847"/>
      <c r="AF36" s="847"/>
      <c r="AG36" s="847"/>
      <c r="AH36" s="847"/>
    </row>
    <row r="37" spans="2:34" s="360" customFormat="1" ht="26.1" customHeight="1" x14ac:dyDescent="0.2">
      <c r="B37" s="970" t="s">
        <v>1503</v>
      </c>
      <c r="C37" s="878">
        <v>267814.85650240077</v>
      </c>
      <c r="D37" s="878">
        <v>252642.32682105567</v>
      </c>
      <c r="E37" s="878">
        <v>225085.2708954956</v>
      </c>
      <c r="F37" s="878">
        <v>233380.74245535574</v>
      </c>
      <c r="G37" s="878">
        <v>268683.86992202303</v>
      </c>
      <c r="H37" s="878">
        <v>379090.89624651906</v>
      </c>
      <c r="I37" s="790">
        <v>279279.2152437421</v>
      </c>
      <c r="J37" s="788">
        <v>285683.06453247392</v>
      </c>
      <c r="K37" s="788">
        <v>291197.24167812243</v>
      </c>
      <c r="L37" s="788">
        <v>300199.1854075506</v>
      </c>
      <c r="M37" s="788">
        <v>308928.34360924072</v>
      </c>
      <c r="N37" s="788">
        <v>316501.35933112627</v>
      </c>
      <c r="O37" s="788">
        <v>325461.04833954258</v>
      </c>
      <c r="P37" s="788">
        <v>337428.20373605075</v>
      </c>
      <c r="Q37" s="788">
        <v>352943.60693589819</v>
      </c>
      <c r="R37" s="788">
        <v>362894.4993551161</v>
      </c>
      <c r="S37" s="879">
        <v>379656.4759034341</v>
      </c>
      <c r="T37" s="978">
        <v>379090.89624651906</v>
      </c>
      <c r="U37" s="617" t="s">
        <v>1015</v>
      </c>
      <c r="V37" s="847"/>
      <c r="W37" s="847"/>
      <c r="X37" s="847"/>
      <c r="Y37" s="847"/>
      <c r="Z37" s="847"/>
      <c r="AA37" s="847"/>
      <c r="AB37" s="847"/>
      <c r="AC37" s="847"/>
      <c r="AD37" s="847"/>
      <c r="AE37" s="847"/>
      <c r="AF37" s="847"/>
      <c r="AG37" s="847"/>
      <c r="AH37" s="847"/>
    </row>
    <row r="38" spans="2:34" s="360" customFormat="1" ht="26.1" customHeight="1" thickBot="1" x14ac:dyDescent="0.25">
      <c r="B38" s="1151"/>
      <c r="C38" s="985"/>
      <c r="D38" s="985"/>
      <c r="E38" s="985"/>
      <c r="F38" s="985"/>
      <c r="G38" s="985"/>
      <c r="H38" s="990"/>
      <c r="I38" s="986"/>
      <c r="J38" s="987"/>
      <c r="K38" s="987"/>
      <c r="L38" s="987"/>
      <c r="M38" s="987"/>
      <c r="N38" s="987"/>
      <c r="O38" s="987"/>
      <c r="P38" s="987"/>
      <c r="Q38" s="987"/>
      <c r="R38" s="987"/>
      <c r="S38" s="989"/>
      <c r="T38" s="1148"/>
      <c r="U38" s="1156"/>
      <c r="V38" s="847"/>
      <c r="W38" s="847"/>
      <c r="X38" s="847"/>
      <c r="Y38" s="847"/>
      <c r="Z38" s="847"/>
      <c r="AA38" s="847"/>
      <c r="AB38" s="847"/>
      <c r="AC38" s="847"/>
      <c r="AD38" s="847"/>
      <c r="AE38" s="847"/>
      <c r="AF38" s="847"/>
      <c r="AG38" s="847"/>
      <c r="AH38" s="847"/>
    </row>
    <row r="39" spans="2:34" s="365" customFormat="1" ht="12" customHeight="1" thickTop="1" x14ac:dyDescent="0.2">
      <c r="B39" s="1149"/>
      <c r="C39" s="331"/>
      <c r="D39" s="331"/>
      <c r="E39" s="331"/>
      <c r="F39" s="331"/>
      <c r="G39" s="331"/>
      <c r="H39" s="331"/>
      <c r="I39" s="913"/>
      <c r="J39" s="881"/>
      <c r="K39" s="881"/>
      <c r="L39" s="881"/>
      <c r="M39" s="881"/>
      <c r="N39" s="881"/>
      <c r="O39" s="881"/>
      <c r="P39" s="881"/>
      <c r="Q39" s="881"/>
      <c r="R39" s="881"/>
      <c r="S39" s="968"/>
      <c r="T39" s="364"/>
      <c r="U39" s="620"/>
      <c r="V39" s="847"/>
      <c r="W39" s="847"/>
      <c r="X39" s="847"/>
      <c r="Y39" s="847"/>
      <c r="Z39" s="847"/>
      <c r="AA39" s="847"/>
      <c r="AB39" s="847"/>
      <c r="AC39" s="847"/>
      <c r="AD39" s="847"/>
      <c r="AE39" s="847"/>
      <c r="AF39" s="847"/>
      <c r="AG39" s="847"/>
      <c r="AH39" s="847"/>
    </row>
    <row r="40" spans="2:34" s="360" customFormat="1" ht="26.1" customHeight="1" x14ac:dyDescent="0.2">
      <c r="B40" s="970" t="s">
        <v>1504</v>
      </c>
      <c r="C40" s="361"/>
      <c r="D40" s="361"/>
      <c r="E40" s="361"/>
      <c r="F40" s="361"/>
      <c r="G40" s="361"/>
      <c r="H40" s="361"/>
      <c r="I40" s="911"/>
      <c r="J40" s="877"/>
      <c r="K40" s="877"/>
      <c r="L40" s="877"/>
      <c r="M40" s="877"/>
      <c r="N40" s="877"/>
      <c r="O40" s="877"/>
      <c r="P40" s="877"/>
      <c r="Q40" s="877"/>
      <c r="R40" s="877"/>
      <c r="S40" s="967"/>
      <c r="T40" s="876"/>
      <c r="U40" s="617" t="s">
        <v>1233</v>
      </c>
      <c r="V40" s="847"/>
      <c r="W40" s="847"/>
      <c r="X40" s="847"/>
      <c r="Y40" s="847"/>
      <c r="Z40" s="847"/>
      <c r="AA40" s="847"/>
      <c r="AB40" s="847"/>
      <c r="AC40" s="847"/>
      <c r="AD40" s="847"/>
      <c r="AE40" s="847"/>
      <c r="AF40" s="847"/>
      <c r="AG40" s="847"/>
      <c r="AH40" s="847"/>
    </row>
    <row r="41" spans="2:34" s="360" customFormat="1" ht="12" customHeight="1" x14ac:dyDescent="0.2">
      <c r="B41" s="970"/>
      <c r="C41" s="361"/>
      <c r="D41" s="361"/>
      <c r="E41" s="361"/>
      <c r="F41" s="361"/>
      <c r="G41" s="361"/>
      <c r="H41" s="361"/>
      <c r="I41" s="911"/>
      <c r="J41" s="877"/>
      <c r="K41" s="877"/>
      <c r="L41" s="877"/>
      <c r="M41" s="877"/>
      <c r="N41" s="877"/>
      <c r="O41" s="877"/>
      <c r="P41" s="877"/>
      <c r="Q41" s="877"/>
      <c r="R41" s="877"/>
      <c r="S41" s="967"/>
      <c r="T41" s="876"/>
      <c r="U41" s="1155"/>
      <c r="V41" s="847"/>
      <c r="W41" s="847"/>
      <c r="X41" s="847"/>
      <c r="Y41" s="847"/>
      <c r="Z41" s="847"/>
      <c r="AA41" s="847"/>
      <c r="AB41" s="847"/>
      <c r="AC41" s="847"/>
      <c r="AD41" s="847"/>
      <c r="AE41" s="847"/>
      <c r="AF41" s="847"/>
      <c r="AG41" s="847"/>
      <c r="AH41" s="847"/>
    </row>
    <row r="42" spans="2:34" s="360" customFormat="1" ht="26.1" customHeight="1" x14ac:dyDescent="0.2">
      <c r="B42" s="1149" t="s">
        <v>1505</v>
      </c>
      <c r="C42" s="361"/>
      <c r="D42" s="361"/>
      <c r="E42" s="361"/>
      <c r="F42" s="361"/>
      <c r="G42" s="361"/>
      <c r="H42" s="361"/>
      <c r="I42" s="911"/>
      <c r="J42" s="877"/>
      <c r="K42" s="877"/>
      <c r="L42" s="877"/>
      <c r="M42" s="877"/>
      <c r="N42" s="877"/>
      <c r="O42" s="877"/>
      <c r="P42" s="877"/>
      <c r="Q42" s="877"/>
      <c r="R42" s="877"/>
      <c r="S42" s="967"/>
      <c r="T42" s="876"/>
      <c r="U42" s="379" t="s">
        <v>1018</v>
      </c>
      <c r="V42" s="847"/>
      <c r="W42" s="847"/>
      <c r="X42" s="847"/>
      <c r="Y42" s="847"/>
      <c r="Z42" s="847"/>
      <c r="AA42" s="847"/>
      <c r="AB42" s="847"/>
      <c r="AC42" s="847"/>
      <c r="AD42" s="847"/>
      <c r="AE42" s="847"/>
      <c r="AF42" s="847"/>
      <c r="AG42" s="847"/>
      <c r="AH42" s="847"/>
    </row>
    <row r="43" spans="2:34" s="360" customFormat="1" ht="26.1" customHeight="1" x14ac:dyDescent="0.2">
      <c r="B43" s="1152" t="s">
        <v>935</v>
      </c>
      <c r="C43" s="1089">
        <v>1.1162333409689439E-3</v>
      </c>
      <c r="D43" s="1089">
        <v>1.9776005252465948E-3</v>
      </c>
      <c r="E43" s="1089">
        <v>2.2308256836919408E-3</v>
      </c>
      <c r="F43" s="1089">
        <v>2.1625358203722573E-3</v>
      </c>
      <c r="G43" s="1640">
        <v>0</v>
      </c>
      <c r="H43" s="1640">
        <v>0</v>
      </c>
      <c r="I43" s="1737">
        <v>0</v>
      </c>
      <c r="J43" s="1736">
        <v>0</v>
      </c>
      <c r="K43" s="1736">
        <v>0</v>
      </c>
      <c r="L43" s="1736">
        <v>0</v>
      </c>
      <c r="M43" s="1736">
        <v>0</v>
      </c>
      <c r="N43" s="1736">
        <v>0</v>
      </c>
      <c r="O43" s="1736">
        <v>0</v>
      </c>
      <c r="P43" s="1736">
        <v>0</v>
      </c>
      <c r="Q43" s="1736">
        <v>0</v>
      </c>
      <c r="R43" s="1736">
        <v>0</v>
      </c>
      <c r="S43" s="1738">
        <v>0</v>
      </c>
      <c r="T43" s="1739">
        <v>0</v>
      </c>
      <c r="U43" s="619" t="s">
        <v>938</v>
      </c>
      <c r="V43" s="847"/>
      <c r="W43" s="847"/>
      <c r="X43" s="847"/>
      <c r="Y43" s="847"/>
      <c r="Z43" s="847"/>
      <c r="AA43" s="847"/>
      <c r="AB43" s="847"/>
      <c r="AC43" s="847"/>
      <c r="AD43" s="847"/>
      <c r="AE43" s="847"/>
      <c r="AF43" s="847"/>
      <c r="AG43" s="847"/>
      <c r="AH43" s="847"/>
    </row>
    <row r="44" spans="2:34" s="360" customFormat="1" ht="26.1" customHeight="1" x14ac:dyDescent="0.2">
      <c r="B44" s="1152" t="s">
        <v>954</v>
      </c>
      <c r="C44" s="1089">
        <v>0.13161635374912625</v>
      </c>
      <c r="D44" s="1089">
        <v>5.5538407640712051E-6</v>
      </c>
      <c r="E44" s="1089">
        <v>4.456440472713702E-5</v>
      </c>
      <c r="F44" s="1089">
        <v>0</v>
      </c>
      <c r="G44" s="1640">
        <v>1.0212001203543138E-9</v>
      </c>
      <c r="H44" s="1640">
        <v>1.0551559115773761E-8</v>
      </c>
      <c r="I44" s="1737">
        <v>4.1535493701807862E-12</v>
      </c>
      <c r="J44" s="1736">
        <v>1.0233368203745536E-9</v>
      </c>
      <c r="K44" s="1736">
        <v>2.0782133647258504E-9</v>
      </c>
      <c r="L44" s="1736">
        <v>0</v>
      </c>
      <c r="M44" s="1736">
        <v>2.1213333525687444E-9</v>
      </c>
      <c r="N44" s="1736">
        <v>0</v>
      </c>
      <c r="O44" s="1736">
        <v>0</v>
      </c>
      <c r="P44" s="1736">
        <v>0</v>
      </c>
      <c r="Q44" s="1736">
        <v>0</v>
      </c>
      <c r="R44" s="1736">
        <v>8.266865467841159E-9</v>
      </c>
      <c r="S44" s="1738">
        <v>1.053584030751964E-8</v>
      </c>
      <c r="T44" s="1739">
        <v>1.0551559115773761E-8</v>
      </c>
      <c r="U44" s="619" t="s">
        <v>1274</v>
      </c>
      <c r="V44" s="847"/>
      <c r="W44" s="847"/>
      <c r="X44" s="847"/>
      <c r="Y44" s="847"/>
      <c r="Z44" s="847"/>
      <c r="AA44" s="847"/>
      <c r="AB44" s="847"/>
      <c r="AC44" s="847"/>
      <c r="AD44" s="847"/>
      <c r="AE44" s="847"/>
      <c r="AF44" s="847"/>
      <c r="AG44" s="847"/>
      <c r="AH44" s="847"/>
    </row>
    <row r="45" spans="2:34" s="360" customFormat="1" ht="26.1" customHeight="1" x14ac:dyDescent="0.2">
      <c r="B45" s="1152" t="s">
        <v>1020</v>
      </c>
      <c r="C45" s="1089">
        <v>0.86684443001457245</v>
      </c>
      <c r="D45" s="1089">
        <v>0.99742158274915449</v>
      </c>
      <c r="E45" s="1089">
        <v>0.99753043578797262</v>
      </c>
      <c r="F45" s="1089">
        <v>0.9976920114821265</v>
      </c>
      <c r="G45" s="1640">
        <v>0.9998146417211824</v>
      </c>
      <c r="H45" s="1640">
        <v>0.99932663244534192</v>
      </c>
      <c r="I45" s="1737">
        <v>0.99916050542730295</v>
      </c>
      <c r="J45" s="1736">
        <v>0.99919423802952578</v>
      </c>
      <c r="K45" s="1736">
        <v>0.99922337148470619</v>
      </c>
      <c r="L45" s="1736">
        <v>0.99926763070712621</v>
      </c>
      <c r="M45" s="1736">
        <v>0.99930834673627111</v>
      </c>
      <c r="N45" s="1736">
        <v>0.99914778046157016</v>
      </c>
      <c r="O45" s="1736">
        <v>0.99921141315891004</v>
      </c>
      <c r="P45" s="1736">
        <v>0.99922971588396559</v>
      </c>
      <c r="Q45" s="1736">
        <v>0.9992043486279093</v>
      </c>
      <c r="R45" s="1736">
        <v>0.99911978405836932</v>
      </c>
      <c r="S45" s="1738">
        <v>0.99922741834939977</v>
      </c>
      <c r="T45" s="1739">
        <v>0.99932663244534192</v>
      </c>
      <c r="U45" s="619" t="s">
        <v>295</v>
      </c>
      <c r="V45" s="847"/>
      <c r="W45" s="847"/>
      <c r="X45" s="847"/>
      <c r="Y45" s="847"/>
      <c r="Z45" s="847"/>
      <c r="AA45" s="847"/>
      <c r="AB45" s="847"/>
      <c r="AC45" s="847"/>
      <c r="AD45" s="847"/>
      <c r="AE45" s="847"/>
      <c r="AF45" s="847"/>
      <c r="AG45" s="847"/>
      <c r="AH45" s="847"/>
    </row>
    <row r="46" spans="2:34" s="360" customFormat="1" ht="26.1" customHeight="1" x14ac:dyDescent="0.2">
      <c r="B46" s="1152" t="s">
        <v>936</v>
      </c>
      <c r="C46" s="1089">
        <v>4.2298289533233943E-4</v>
      </c>
      <c r="D46" s="1089">
        <v>5.9526288483479402E-4</v>
      </c>
      <c r="E46" s="1089">
        <v>1.9417412360829198E-4</v>
      </c>
      <c r="F46" s="1089">
        <v>1.4545269750122728E-4</v>
      </c>
      <c r="G46" s="1640">
        <v>1.8535725761729843E-4</v>
      </c>
      <c r="H46" s="1640">
        <v>6.7335700309888841E-4</v>
      </c>
      <c r="I46" s="1740">
        <v>8.3949456854342966E-4</v>
      </c>
      <c r="J46" s="1741">
        <v>8.0576094713730336E-4</v>
      </c>
      <c r="K46" s="1741">
        <v>7.766264370806296E-4</v>
      </c>
      <c r="L46" s="1741">
        <v>7.3236929287370995E-4</v>
      </c>
      <c r="M46" s="1741">
        <v>6.9165114239566638E-4</v>
      </c>
      <c r="N46" s="1741">
        <v>8.5221953842995902E-4</v>
      </c>
      <c r="O46" s="1741">
        <v>7.8858684108995178E-4</v>
      </c>
      <c r="P46" s="1741">
        <v>7.7028411603441665E-4</v>
      </c>
      <c r="Q46" s="1741">
        <v>7.9565137209068896E-4</v>
      </c>
      <c r="R46" s="1741">
        <v>8.8020767476512684E-4</v>
      </c>
      <c r="S46" s="1742">
        <v>7.7257111475982426E-4</v>
      </c>
      <c r="T46" s="1743">
        <v>6.7335700309888841E-4</v>
      </c>
      <c r="U46" s="619" t="s">
        <v>1230</v>
      </c>
      <c r="V46" s="847"/>
      <c r="W46" s="847"/>
      <c r="X46" s="847"/>
      <c r="Y46" s="847"/>
      <c r="Z46" s="847"/>
      <c r="AA46" s="847"/>
      <c r="AB46" s="847"/>
      <c r="AC46" s="847"/>
      <c r="AD46" s="847"/>
      <c r="AE46" s="847"/>
      <c r="AF46" s="847"/>
      <c r="AG46" s="847"/>
      <c r="AH46" s="847"/>
    </row>
    <row r="47" spans="2:34" s="360" customFormat="1" ht="26.1" customHeight="1" x14ac:dyDescent="0.2">
      <c r="B47" s="1153" t="s">
        <v>1503</v>
      </c>
      <c r="C47" s="1090">
        <v>1</v>
      </c>
      <c r="D47" s="1090">
        <v>1</v>
      </c>
      <c r="E47" s="1090">
        <v>1</v>
      </c>
      <c r="F47" s="1090">
        <v>1</v>
      </c>
      <c r="G47" s="1090">
        <v>0.99999999999999978</v>
      </c>
      <c r="H47" s="1090">
        <v>0.99999999999999989</v>
      </c>
      <c r="I47" s="1744">
        <v>0.99999999999999989</v>
      </c>
      <c r="J47" s="1733">
        <v>1</v>
      </c>
      <c r="K47" s="1733">
        <v>1.0000000000000002</v>
      </c>
      <c r="L47" s="1733">
        <v>0.99999999999999989</v>
      </c>
      <c r="M47" s="1733">
        <v>1.0000000000000002</v>
      </c>
      <c r="N47" s="1733">
        <v>1.0000000000000002</v>
      </c>
      <c r="O47" s="1733">
        <v>1</v>
      </c>
      <c r="P47" s="1733">
        <v>1</v>
      </c>
      <c r="Q47" s="1733">
        <v>1</v>
      </c>
      <c r="R47" s="1733">
        <v>0.99999999999999989</v>
      </c>
      <c r="S47" s="1734">
        <v>0.99999999999999989</v>
      </c>
      <c r="T47" s="1735">
        <v>0.99999999999999989</v>
      </c>
      <c r="U47" s="617" t="s">
        <v>1015</v>
      </c>
      <c r="V47" s="847"/>
      <c r="W47" s="847"/>
      <c r="X47" s="847"/>
      <c r="Y47" s="847"/>
      <c r="Z47" s="847"/>
      <c r="AA47" s="847"/>
      <c r="AB47" s="847"/>
      <c r="AC47" s="847"/>
      <c r="AD47" s="847"/>
      <c r="AE47" s="847"/>
      <c r="AF47" s="847"/>
      <c r="AG47" s="847"/>
      <c r="AH47" s="847"/>
    </row>
    <row r="48" spans="2:34" s="360" customFormat="1" ht="12" customHeight="1" x14ac:dyDescent="0.2">
      <c r="B48" s="1153"/>
      <c r="C48" s="1089"/>
      <c r="D48" s="1089"/>
      <c r="E48" s="1089"/>
      <c r="F48" s="1089"/>
      <c r="G48" s="1089"/>
      <c r="H48" s="1089"/>
      <c r="I48" s="1728"/>
      <c r="J48" s="1729"/>
      <c r="K48" s="1729"/>
      <c r="L48" s="1729"/>
      <c r="M48" s="1729"/>
      <c r="N48" s="1729"/>
      <c r="O48" s="1729"/>
      <c r="P48" s="1729"/>
      <c r="Q48" s="1729"/>
      <c r="R48" s="1729"/>
      <c r="S48" s="1730"/>
      <c r="T48" s="1731"/>
      <c r="U48" s="1155"/>
      <c r="V48" s="847"/>
      <c r="W48" s="847"/>
      <c r="X48" s="847"/>
      <c r="Y48" s="847"/>
      <c r="Z48" s="847"/>
      <c r="AA48" s="847"/>
      <c r="AB48" s="847"/>
      <c r="AC48" s="847"/>
      <c r="AD48" s="847"/>
      <c r="AE48" s="847"/>
      <c r="AF48" s="847"/>
      <c r="AG48" s="847"/>
      <c r="AH48" s="847"/>
    </row>
    <row r="49" spans="2:34" s="360" customFormat="1" ht="26.1" customHeight="1" x14ac:dyDescent="0.2">
      <c r="B49" s="1154" t="s">
        <v>1506</v>
      </c>
      <c r="C49" s="1089"/>
      <c r="D49" s="1089"/>
      <c r="E49" s="1089"/>
      <c r="F49" s="1089"/>
      <c r="G49" s="1089"/>
      <c r="H49" s="1089"/>
      <c r="I49" s="1728"/>
      <c r="J49" s="1729"/>
      <c r="K49" s="1729"/>
      <c r="L49" s="1729"/>
      <c r="M49" s="1729"/>
      <c r="N49" s="1729"/>
      <c r="O49" s="1729"/>
      <c r="P49" s="1729"/>
      <c r="Q49" s="1729"/>
      <c r="R49" s="1729"/>
      <c r="S49" s="1730"/>
      <c r="T49" s="1731"/>
      <c r="U49" s="379" t="s">
        <v>1019</v>
      </c>
      <c r="V49" s="847"/>
      <c r="W49" s="847"/>
      <c r="X49" s="847"/>
      <c r="Y49" s="847"/>
      <c r="Z49" s="847"/>
      <c r="AA49" s="847"/>
      <c r="AB49" s="847"/>
      <c r="AC49" s="847"/>
      <c r="AD49" s="847"/>
      <c r="AE49" s="847"/>
      <c r="AF49" s="847"/>
      <c r="AG49" s="847"/>
      <c r="AH49" s="847"/>
    </row>
    <row r="50" spans="2:34" s="360" customFormat="1" ht="26.1" customHeight="1" x14ac:dyDescent="0.2">
      <c r="B50" s="1152" t="s">
        <v>1507</v>
      </c>
      <c r="C50" s="1089">
        <v>0.85933409063964472</v>
      </c>
      <c r="D50" s="1089">
        <v>0.85150396822431762</v>
      </c>
      <c r="E50" s="1089">
        <v>0.87086390077041909</v>
      </c>
      <c r="F50" s="1089">
        <v>0.82666279423597966</v>
      </c>
      <c r="G50" s="1089">
        <v>0.78675406970171724</v>
      </c>
      <c r="H50" s="1089">
        <v>0.76886410469813593</v>
      </c>
      <c r="I50" s="1728">
        <v>0.78993536684317589</v>
      </c>
      <c r="J50" s="1729">
        <v>0.77701510811453101</v>
      </c>
      <c r="K50" s="1729">
        <v>0.78182683326257951</v>
      </c>
      <c r="L50" s="1729">
        <v>0.77434378023524963</v>
      </c>
      <c r="M50" s="1729">
        <v>0.77441270989905842</v>
      </c>
      <c r="N50" s="1729">
        <v>0.7776356675424797</v>
      </c>
      <c r="O50" s="1729">
        <v>0.78803441319034051</v>
      </c>
      <c r="P50" s="1729">
        <v>0.78220737289504172</v>
      </c>
      <c r="Q50" s="1729">
        <v>0.77743710589293225</v>
      </c>
      <c r="R50" s="1729">
        <v>0.77751179751447741</v>
      </c>
      <c r="S50" s="1730">
        <v>0.76669069429004855</v>
      </c>
      <c r="T50" s="1731">
        <v>0.76886410469813593</v>
      </c>
      <c r="U50" s="619" t="s">
        <v>1306</v>
      </c>
      <c r="V50" s="847"/>
      <c r="W50" s="847"/>
      <c r="X50" s="847"/>
      <c r="Y50" s="847"/>
      <c r="Z50" s="847"/>
      <c r="AA50" s="847"/>
      <c r="AB50" s="847"/>
      <c r="AC50" s="847"/>
      <c r="AD50" s="847"/>
      <c r="AE50" s="847"/>
      <c r="AF50" s="847"/>
      <c r="AG50" s="847"/>
      <c r="AH50" s="847"/>
    </row>
    <row r="51" spans="2:34" s="360" customFormat="1" ht="26.1" customHeight="1" x14ac:dyDescent="0.2">
      <c r="B51" s="1152" t="s">
        <v>1508</v>
      </c>
      <c r="C51" s="1089">
        <v>0.14066590936035533</v>
      </c>
      <c r="D51" s="1089">
        <v>0.14849603177568244</v>
      </c>
      <c r="E51" s="1089">
        <v>0.12913609922958094</v>
      </c>
      <c r="F51" s="1089">
        <v>0.1733372057640204</v>
      </c>
      <c r="G51" s="1089">
        <v>0.21324593029828273</v>
      </c>
      <c r="H51" s="1089">
        <v>0.23113589530186415</v>
      </c>
      <c r="I51" s="1728">
        <v>0.21006463315682414</v>
      </c>
      <c r="J51" s="1729">
        <v>0.22298489188546897</v>
      </c>
      <c r="K51" s="1729">
        <v>0.21817316673742057</v>
      </c>
      <c r="L51" s="1729">
        <v>0.22565621976475039</v>
      </c>
      <c r="M51" s="1729">
        <v>0.22558729010094158</v>
      </c>
      <c r="N51" s="1729">
        <v>0.22236433245752033</v>
      </c>
      <c r="O51" s="1729">
        <v>0.21196558680965955</v>
      </c>
      <c r="P51" s="1729">
        <v>0.21779262710495839</v>
      </c>
      <c r="Q51" s="1729">
        <v>0.22256289410706778</v>
      </c>
      <c r="R51" s="1729">
        <v>0.22248820248552259</v>
      </c>
      <c r="S51" s="1730">
        <v>0.2333093057099514</v>
      </c>
      <c r="T51" s="1731">
        <v>0.23113589530186415</v>
      </c>
      <c r="U51" s="619" t="s">
        <v>1307</v>
      </c>
      <c r="V51" s="847"/>
      <c r="W51" s="847"/>
      <c r="X51" s="847"/>
      <c r="Y51" s="847"/>
      <c r="Z51" s="847"/>
      <c r="AA51" s="847"/>
      <c r="AB51" s="847"/>
      <c r="AC51" s="847"/>
      <c r="AD51" s="847"/>
      <c r="AE51" s="847"/>
      <c r="AF51" s="847"/>
      <c r="AG51" s="847"/>
      <c r="AH51" s="847"/>
    </row>
    <row r="52" spans="2:34" s="360" customFormat="1" ht="26.1" customHeight="1" x14ac:dyDescent="0.2">
      <c r="B52" s="1153" t="s">
        <v>1503</v>
      </c>
      <c r="C52" s="1090">
        <v>1</v>
      </c>
      <c r="D52" s="1090">
        <v>1</v>
      </c>
      <c r="E52" s="1090">
        <v>1</v>
      </c>
      <c r="F52" s="1090">
        <v>1</v>
      </c>
      <c r="G52" s="1090">
        <v>1</v>
      </c>
      <c r="H52" s="1090">
        <v>1</v>
      </c>
      <c r="I52" s="1732">
        <v>1</v>
      </c>
      <c r="J52" s="1733">
        <v>1</v>
      </c>
      <c r="K52" s="1733">
        <v>1</v>
      </c>
      <c r="L52" s="1733">
        <v>1</v>
      </c>
      <c r="M52" s="1733">
        <v>1</v>
      </c>
      <c r="N52" s="1733">
        <v>1</v>
      </c>
      <c r="O52" s="1733">
        <v>1</v>
      </c>
      <c r="P52" s="1733">
        <v>1</v>
      </c>
      <c r="Q52" s="1733">
        <v>1</v>
      </c>
      <c r="R52" s="1733">
        <v>1</v>
      </c>
      <c r="S52" s="1734">
        <v>1</v>
      </c>
      <c r="T52" s="1735">
        <v>1</v>
      </c>
      <c r="U52" s="617" t="s">
        <v>1015</v>
      </c>
      <c r="V52" s="847"/>
      <c r="W52" s="847"/>
      <c r="X52" s="847"/>
      <c r="Y52" s="847"/>
      <c r="Z52" s="847"/>
      <c r="AA52" s="847"/>
      <c r="AB52" s="847"/>
      <c r="AC52" s="847"/>
      <c r="AD52" s="847"/>
      <c r="AE52" s="847"/>
      <c r="AF52" s="847"/>
      <c r="AG52" s="847"/>
      <c r="AH52" s="847"/>
    </row>
    <row r="53" spans="2:34" s="360" customFormat="1" ht="26.25" customHeight="1" thickBot="1" x14ac:dyDescent="0.25">
      <c r="B53" s="1151"/>
      <c r="C53" s="985"/>
      <c r="D53" s="985"/>
      <c r="E53" s="985"/>
      <c r="F53" s="990"/>
      <c r="G53" s="990"/>
      <c r="H53" s="990"/>
      <c r="I53" s="986"/>
      <c r="J53" s="987"/>
      <c r="K53" s="987"/>
      <c r="L53" s="987"/>
      <c r="M53" s="987"/>
      <c r="N53" s="987"/>
      <c r="O53" s="987"/>
      <c r="P53" s="987"/>
      <c r="Q53" s="987"/>
      <c r="R53" s="987"/>
      <c r="S53" s="989"/>
      <c r="T53" s="1148"/>
      <c r="U53" s="934"/>
      <c r="V53" s="847"/>
      <c r="W53" s="847"/>
      <c r="X53" s="847"/>
      <c r="Y53" s="847"/>
      <c r="Z53" s="847"/>
      <c r="AA53" s="847"/>
      <c r="AB53" s="847"/>
      <c r="AC53" s="847"/>
      <c r="AD53" s="847"/>
      <c r="AE53" s="847"/>
      <c r="AF53" s="847"/>
      <c r="AG53" s="847"/>
      <c r="AH53" s="847"/>
    </row>
    <row r="54" spans="2:34" s="779" customFormat="1" ht="24.95" customHeight="1" thickTop="1" x14ac:dyDescent="0.2">
      <c r="B54" s="774"/>
      <c r="C54" s="498"/>
      <c r="D54" s="498"/>
      <c r="E54" s="498"/>
      <c r="F54" s="498"/>
      <c r="G54" s="498"/>
      <c r="H54" s="498"/>
      <c r="I54" s="498"/>
      <c r="J54" s="498"/>
      <c r="K54" s="498"/>
      <c r="L54" s="498"/>
      <c r="M54" s="498"/>
      <c r="N54" s="498"/>
      <c r="O54" s="498"/>
      <c r="P54" s="498"/>
      <c r="Q54" s="498"/>
      <c r="R54" s="498"/>
      <c r="S54" s="498"/>
      <c r="T54" s="498"/>
      <c r="U54" s="774"/>
      <c r="V54" s="811"/>
      <c r="W54" s="811"/>
      <c r="X54" s="811"/>
      <c r="Y54" s="811"/>
      <c r="Z54" s="811"/>
      <c r="AA54" s="811"/>
      <c r="AB54" s="811"/>
      <c r="AC54" s="811"/>
      <c r="AD54" s="811"/>
      <c r="AE54" s="811"/>
      <c r="AF54" s="811"/>
      <c r="AG54" s="811"/>
    </row>
    <row r="55" spans="2:34" s="779" customFormat="1" ht="15" customHeight="1" x14ac:dyDescent="0.2">
      <c r="B55" s="812"/>
      <c r="C55" s="498"/>
      <c r="D55" s="498"/>
      <c r="E55" s="498"/>
      <c r="F55" s="498"/>
      <c r="G55" s="498"/>
      <c r="H55" s="498"/>
      <c r="I55" s="498"/>
      <c r="J55" s="498"/>
      <c r="K55" s="498"/>
      <c r="L55" s="498"/>
      <c r="M55" s="498"/>
      <c r="N55" s="498"/>
      <c r="O55" s="498"/>
      <c r="P55" s="498"/>
      <c r="Q55" s="498"/>
      <c r="R55" s="498"/>
      <c r="S55" s="498"/>
      <c r="T55" s="498"/>
      <c r="V55" s="811"/>
      <c r="W55" s="811"/>
      <c r="X55" s="811"/>
      <c r="Y55" s="811"/>
      <c r="Z55" s="811"/>
      <c r="AA55" s="811"/>
      <c r="AB55" s="811"/>
      <c r="AC55" s="811"/>
      <c r="AD55" s="811"/>
      <c r="AE55" s="811"/>
      <c r="AF55" s="811"/>
      <c r="AG55" s="811"/>
    </row>
    <row r="56" spans="2:34" s="814" customFormat="1" ht="36.75" x14ac:dyDescent="0.2">
      <c r="B56" s="1810" t="s">
        <v>1827</v>
      </c>
      <c r="C56" s="1810"/>
      <c r="D56" s="1810"/>
      <c r="E56" s="1810"/>
      <c r="F56" s="1810"/>
      <c r="G56" s="1810"/>
      <c r="H56" s="1810"/>
      <c r="I56" s="1810"/>
      <c r="J56" s="1810"/>
      <c r="K56" s="1810"/>
      <c r="L56" s="1811" t="s">
        <v>1826</v>
      </c>
      <c r="M56" s="1811"/>
      <c r="N56" s="1811"/>
      <c r="O56" s="1811"/>
      <c r="P56" s="1811"/>
      <c r="Q56" s="1811"/>
      <c r="R56" s="1811"/>
      <c r="S56" s="1811"/>
      <c r="T56" s="1811"/>
      <c r="U56" s="1811"/>
      <c r="V56" s="813"/>
      <c r="W56" s="813"/>
      <c r="X56" s="813"/>
      <c r="Y56" s="813"/>
      <c r="Z56" s="813"/>
      <c r="AA56" s="813"/>
      <c r="AB56" s="813"/>
      <c r="AC56" s="813"/>
      <c r="AD56" s="813"/>
      <c r="AE56" s="813"/>
      <c r="AF56" s="813"/>
      <c r="AG56" s="813"/>
    </row>
    <row r="57" spans="2:34" s="779" customFormat="1" ht="12.75" customHeight="1" x14ac:dyDescent="0.2">
      <c r="B57" s="815"/>
      <c r="C57" s="778"/>
      <c r="D57" s="778"/>
      <c r="E57" s="778"/>
      <c r="F57" s="778"/>
      <c r="G57" s="778"/>
      <c r="H57" s="778"/>
      <c r="I57" s="778"/>
      <c r="J57" s="778"/>
      <c r="K57" s="778"/>
      <c r="L57" s="778"/>
      <c r="M57" s="778"/>
      <c r="N57" s="778"/>
      <c r="O57" s="778"/>
      <c r="P57" s="778"/>
      <c r="Q57" s="778"/>
      <c r="R57" s="778"/>
      <c r="S57" s="778"/>
      <c r="T57" s="778"/>
      <c r="V57" s="811"/>
      <c r="W57" s="811"/>
      <c r="X57" s="811"/>
      <c r="Y57" s="811"/>
      <c r="Z57" s="811"/>
      <c r="AA57" s="811"/>
      <c r="AB57" s="811"/>
      <c r="AC57" s="811"/>
      <c r="AD57" s="811"/>
      <c r="AE57" s="811"/>
      <c r="AF57" s="811"/>
      <c r="AG57" s="811"/>
    </row>
    <row r="58" spans="2:34" s="818" customFormat="1" ht="24.95" customHeight="1" x14ac:dyDescent="0.2">
      <c r="B58" s="1712" t="s">
        <v>1752</v>
      </c>
      <c r="C58" s="816"/>
      <c r="D58" s="816"/>
      <c r="E58" s="816"/>
      <c r="F58" s="816"/>
      <c r="G58" s="816"/>
      <c r="H58" s="816"/>
      <c r="I58" s="816"/>
      <c r="J58" s="816"/>
      <c r="K58" s="816"/>
      <c r="L58" s="816"/>
      <c r="M58" s="816"/>
      <c r="N58" s="816"/>
      <c r="O58" s="816"/>
      <c r="P58" s="816"/>
      <c r="Q58" s="816"/>
      <c r="R58" s="816"/>
      <c r="S58" s="816"/>
      <c r="T58" s="816"/>
      <c r="U58" s="701" t="s">
        <v>1756</v>
      </c>
      <c r="V58" s="817"/>
      <c r="W58" s="817"/>
      <c r="X58" s="817"/>
      <c r="Y58" s="817"/>
      <c r="Z58" s="817"/>
      <c r="AA58" s="817"/>
      <c r="AB58" s="817"/>
      <c r="AC58" s="817"/>
      <c r="AD58" s="817"/>
      <c r="AE58" s="817"/>
      <c r="AF58" s="817"/>
      <c r="AG58" s="817"/>
    </row>
    <row r="59" spans="2:34" s="779" customFormat="1" ht="12.75" customHeight="1" thickBot="1" x14ac:dyDescent="0.25">
      <c r="B59" s="819"/>
      <c r="C59" s="498"/>
      <c r="D59" s="498"/>
      <c r="E59" s="498"/>
      <c r="F59" s="498"/>
      <c r="G59" s="498"/>
      <c r="H59" s="498"/>
      <c r="I59" s="498"/>
      <c r="J59" s="498"/>
      <c r="K59" s="498"/>
      <c r="L59" s="498"/>
      <c r="M59" s="498"/>
      <c r="N59" s="498"/>
      <c r="O59" s="498"/>
      <c r="P59" s="498"/>
      <c r="Q59" s="498"/>
      <c r="R59" s="498"/>
      <c r="S59" s="498"/>
      <c r="T59" s="498"/>
      <c r="U59" s="819"/>
      <c r="V59" s="811"/>
      <c r="W59" s="811"/>
      <c r="X59" s="811"/>
      <c r="Y59" s="811"/>
      <c r="Z59" s="811"/>
      <c r="AA59" s="811"/>
      <c r="AB59" s="811"/>
      <c r="AC59" s="811"/>
      <c r="AD59" s="811"/>
      <c r="AE59" s="811"/>
      <c r="AF59" s="811"/>
      <c r="AG59" s="811"/>
    </row>
    <row r="60" spans="2:34" s="820" customFormat="1" ht="27" customHeight="1" thickTop="1" x14ac:dyDescent="0.2">
      <c r="B60" s="1812" t="s">
        <v>887</v>
      </c>
      <c r="C60" s="1758">
        <v>2010</v>
      </c>
      <c r="D60" s="1758">
        <v>2011</v>
      </c>
      <c r="E60" s="1758">
        <v>2012</v>
      </c>
      <c r="F60" s="1758">
        <v>2013</v>
      </c>
      <c r="G60" s="1758">
        <v>2014</v>
      </c>
      <c r="H60" s="1758">
        <v>2015</v>
      </c>
      <c r="I60" s="1785">
        <v>2015</v>
      </c>
      <c r="J60" s="1786"/>
      <c r="K60" s="1786"/>
      <c r="L60" s="1783">
        <v>2015</v>
      </c>
      <c r="M60" s="1783"/>
      <c r="N60" s="1783"/>
      <c r="O60" s="1783"/>
      <c r="P60" s="1783"/>
      <c r="Q60" s="1783"/>
      <c r="R60" s="1783"/>
      <c r="S60" s="1783"/>
      <c r="T60" s="1784"/>
      <c r="U60" s="1815" t="s">
        <v>886</v>
      </c>
    </row>
    <row r="61" spans="2:34" s="821" customFormat="1" ht="24.95" customHeight="1" x14ac:dyDescent="0.2">
      <c r="B61" s="1813"/>
      <c r="C61" s="1759"/>
      <c r="D61" s="1759"/>
      <c r="E61" s="1759"/>
      <c r="F61" s="1759"/>
      <c r="G61" s="1759"/>
      <c r="H61" s="1759"/>
      <c r="I61" s="367" t="s">
        <v>374</v>
      </c>
      <c r="J61" s="368" t="s">
        <v>375</v>
      </c>
      <c r="K61" s="368" t="s">
        <v>376</v>
      </c>
      <c r="L61" s="368" t="s">
        <v>377</v>
      </c>
      <c r="M61" s="368" t="s">
        <v>378</v>
      </c>
      <c r="N61" s="368" t="s">
        <v>367</v>
      </c>
      <c r="O61" s="368" t="s">
        <v>368</v>
      </c>
      <c r="P61" s="368" t="s">
        <v>369</v>
      </c>
      <c r="Q61" s="368" t="s">
        <v>370</v>
      </c>
      <c r="R61" s="368" t="s">
        <v>371</v>
      </c>
      <c r="S61" s="368" t="s">
        <v>372</v>
      </c>
      <c r="T61" s="369" t="s">
        <v>1474</v>
      </c>
      <c r="U61" s="1816"/>
    </row>
    <row r="62" spans="2:34" s="821" customFormat="1" ht="24.95" customHeight="1" x14ac:dyDescent="0.2">
      <c r="B62" s="1814"/>
      <c r="C62" s="1760"/>
      <c r="D62" s="1760"/>
      <c r="E62" s="1760"/>
      <c r="F62" s="1760"/>
      <c r="G62" s="1760"/>
      <c r="H62" s="1760"/>
      <c r="I62" s="370" t="s">
        <v>673</v>
      </c>
      <c r="J62" s="371" t="s">
        <v>149</v>
      </c>
      <c r="K62" s="371" t="s">
        <v>150</v>
      </c>
      <c r="L62" s="371" t="s">
        <v>151</v>
      </c>
      <c r="M62" s="371" t="s">
        <v>366</v>
      </c>
      <c r="N62" s="371" t="s">
        <v>667</v>
      </c>
      <c r="O62" s="371" t="s">
        <v>668</v>
      </c>
      <c r="P62" s="371" t="s">
        <v>669</v>
      </c>
      <c r="Q62" s="371" t="s">
        <v>670</v>
      </c>
      <c r="R62" s="371" t="s">
        <v>671</v>
      </c>
      <c r="S62" s="371" t="s">
        <v>672</v>
      </c>
      <c r="T62" s="372" t="s">
        <v>666</v>
      </c>
      <c r="U62" s="1817"/>
    </row>
    <row r="63" spans="2:34" s="779" customFormat="1" ht="12" customHeight="1" x14ac:dyDescent="0.2">
      <c r="B63" s="784"/>
      <c r="C63" s="773"/>
      <c r="D63" s="773"/>
      <c r="E63" s="773"/>
      <c r="F63" s="773"/>
      <c r="G63" s="773"/>
      <c r="H63" s="773"/>
      <c r="I63" s="777"/>
      <c r="J63" s="778"/>
      <c r="K63" s="778"/>
      <c r="L63" s="778"/>
      <c r="M63" s="778"/>
      <c r="N63" s="778"/>
      <c r="O63" s="778"/>
      <c r="P63" s="778"/>
      <c r="Q63" s="778"/>
      <c r="R63" s="778"/>
      <c r="S63" s="778"/>
      <c r="T63" s="776"/>
      <c r="U63" s="791"/>
      <c r="V63" s="811"/>
      <c r="W63" s="811"/>
      <c r="X63" s="811"/>
      <c r="Y63" s="811"/>
      <c r="Z63" s="811"/>
      <c r="AA63" s="811"/>
      <c r="AB63" s="811"/>
      <c r="AC63" s="811"/>
      <c r="AD63" s="811"/>
      <c r="AE63" s="811"/>
      <c r="AF63" s="811"/>
      <c r="AG63" s="811"/>
    </row>
    <row r="64" spans="2:34" s="779" customFormat="1" ht="26.1" customHeight="1" x14ac:dyDescent="0.2">
      <c r="B64" s="843" t="s">
        <v>333</v>
      </c>
      <c r="C64" s="773"/>
      <c r="D64" s="773"/>
      <c r="E64" s="773"/>
      <c r="F64" s="773"/>
      <c r="G64" s="773"/>
      <c r="H64" s="773"/>
      <c r="I64" s="777"/>
      <c r="J64" s="778"/>
      <c r="K64" s="778"/>
      <c r="L64" s="778"/>
      <c r="M64" s="778"/>
      <c r="N64" s="778"/>
      <c r="O64" s="778"/>
      <c r="P64" s="778"/>
      <c r="Q64" s="778"/>
      <c r="R64" s="778"/>
      <c r="S64" s="778"/>
      <c r="T64" s="776"/>
      <c r="U64" s="423" t="s">
        <v>334</v>
      </c>
      <c r="V64" s="811"/>
      <c r="W64" s="811"/>
      <c r="X64" s="811"/>
      <c r="Y64" s="811"/>
      <c r="Z64" s="811"/>
      <c r="AA64" s="811"/>
      <c r="AB64" s="811"/>
      <c r="AC64" s="811"/>
      <c r="AD64" s="811"/>
      <c r="AE64" s="811"/>
      <c r="AF64" s="811"/>
      <c r="AG64" s="811"/>
    </row>
    <row r="65" spans="2:33" s="779" customFormat="1" ht="26.1" customHeight="1" x14ac:dyDescent="0.2">
      <c r="B65" s="844" t="s">
        <v>335</v>
      </c>
      <c r="C65" s="782">
        <v>413106.2954</v>
      </c>
      <c r="D65" s="782">
        <v>431112.22279999999</v>
      </c>
      <c r="E65" s="782">
        <v>472722.05249999999</v>
      </c>
      <c r="F65" s="782">
        <v>494160.76500000001</v>
      </c>
      <c r="G65" s="773">
        <v>519756.67580000003</v>
      </c>
      <c r="H65" s="773">
        <v>544611.90330000001</v>
      </c>
      <c r="I65" s="777">
        <v>521699.25510000001</v>
      </c>
      <c r="J65" s="778">
        <v>523758.90639999998</v>
      </c>
      <c r="K65" s="778">
        <v>526047.7463</v>
      </c>
      <c r="L65" s="778">
        <v>528156.37849999999</v>
      </c>
      <c r="M65" s="778">
        <v>529996.42260000005</v>
      </c>
      <c r="N65" s="778">
        <v>531966.96140000003</v>
      </c>
      <c r="O65" s="778">
        <v>534247.6997</v>
      </c>
      <c r="P65" s="778">
        <v>536539.47499999998</v>
      </c>
      <c r="Q65" s="778">
        <v>538489.33570000005</v>
      </c>
      <c r="R65" s="778">
        <v>540559.42350000003</v>
      </c>
      <c r="S65" s="778">
        <v>542718.18649999995</v>
      </c>
      <c r="T65" s="776">
        <v>544611.90330000001</v>
      </c>
      <c r="U65" s="842" t="s">
        <v>336</v>
      </c>
      <c r="V65" s="811"/>
      <c r="W65" s="811"/>
      <c r="X65" s="811"/>
      <c r="Y65" s="811"/>
      <c r="Z65" s="811"/>
      <c r="AA65" s="811"/>
      <c r="AB65" s="811"/>
      <c r="AC65" s="811"/>
      <c r="AD65" s="811"/>
      <c r="AE65" s="811"/>
      <c r="AF65" s="811"/>
      <c r="AG65" s="811"/>
    </row>
    <row r="66" spans="2:33" s="779" customFormat="1" ht="26.1" customHeight="1" x14ac:dyDescent="0.2">
      <c r="B66" s="844" t="s">
        <v>990</v>
      </c>
      <c r="C66" s="782">
        <v>8333.7950000000001</v>
      </c>
      <c r="D66" s="782">
        <v>8528.5910000000003</v>
      </c>
      <c r="E66" s="782">
        <v>8712.8130000000001</v>
      </c>
      <c r="F66" s="782">
        <v>8830.7729999999992</v>
      </c>
      <c r="G66" s="773">
        <v>8973.77</v>
      </c>
      <c r="H66" s="773">
        <v>9102.7099999999991</v>
      </c>
      <c r="I66" s="777">
        <v>8984.7070000000003</v>
      </c>
      <c r="J66" s="778">
        <v>8996.259</v>
      </c>
      <c r="K66" s="778">
        <v>9009.6149999999998</v>
      </c>
      <c r="L66" s="778">
        <v>9020.6869999999999</v>
      </c>
      <c r="M66" s="778">
        <v>9029.8259999999991</v>
      </c>
      <c r="N66" s="778">
        <v>9039.9390000000003</v>
      </c>
      <c r="O66" s="778">
        <v>9051.64</v>
      </c>
      <c r="P66" s="778">
        <v>9062.732</v>
      </c>
      <c r="Q66" s="778">
        <v>9072.3770000000004</v>
      </c>
      <c r="R66" s="778">
        <v>9082.0460000000003</v>
      </c>
      <c r="S66" s="778">
        <v>9092.5759999999991</v>
      </c>
      <c r="T66" s="776">
        <v>9102.7099999999991</v>
      </c>
      <c r="U66" s="842" t="s">
        <v>99</v>
      </c>
      <c r="V66" s="811"/>
      <c r="W66" s="811"/>
      <c r="X66" s="811"/>
      <c r="Y66" s="811"/>
      <c r="Z66" s="811"/>
      <c r="AA66" s="811"/>
      <c r="AB66" s="811"/>
      <c r="AC66" s="811"/>
      <c r="AD66" s="811"/>
      <c r="AE66" s="811"/>
      <c r="AF66" s="811"/>
      <c r="AG66" s="811"/>
    </row>
    <row r="67" spans="2:33" s="779" customFormat="1" ht="12" customHeight="1" x14ac:dyDescent="0.2">
      <c r="B67" s="844"/>
      <c r="C67" s="782"/>
      <c r="D67" s="782"/>
      <c r="E67" s="782"/>
      <c r="F67" s="782"/>
      <c r="G67" s="773"/>
      <c r="H67" s="773"/>
      <c r="I67" s="777"/>
      <c r="J67" s="778"/>
      <c r="K67" s="778"/>
      <c r="L67" s="778"/>
      <c r="M67" s="778"/>
      <c r="N67" s="778"/>
      <c r="O67" s="778"/>
      <c r="P67" s="778"/>
      <c r="Q67" s="778"/>
      <c r="R67" s="778"/>
      <c r="S67" s="778"/>
      <c r="T67" s="776"/>
      <c r="U67" s="1157"/>
      <c r="V67" s="811"/>
      <c r="W67" s="811"/>
      <c r="X67" s="811"/>
      <c r="Y67" s="811"/>
      <c r="Z67" s="811"/>
      <c r="AA67" s="811"/>
      <c r="AB67" s="811"/>
      <c r="AC67" s="811"/>
      <c r="AD67" s="811"/>
      <c r="AE67" s="811"/>
      <c r="AF67" s="811"/>
      <c r="AG67" s="811"/>
    </row>
    <row r="68" spans="2:33" s="779" customFormat="1" ht="26.1" customHeight="1" x14ac:dyDescent="0.2">
      <c r="B68" s="843" t="s">
        <v>991</v>
      </c>
      <c r="C68" s="782"/>
      <c r="D68" s="782"/>
      <c r="E68" s="782"/>
      <c r="F68" s="782"/>
      <c r="G68" s="773"/>
      <c r="H68" s="773"/>
      <c r="I68" s="777"/>
      <c r="J68" s="778"/>
      <c r="K68" s="778"/>
      <c r="L68" s="778"/>
      <c r="M68" s="778"/>
      <c r="N68" s="778"/>
      <c r="O68" s="778"/>
      <c r="P68" s="778"/>
      <c r="Q68" s="778"/>
      <c r="R68" s="778"/>
      <c r="S68" s="778"/>
      <c r="T68" s="776"/>
      <c r="U68" s="423" t="s">
        <v>696</v>
      </c>
      <c r="V68" s="811"/>
      <c r="W68" s="811"/>
      <c r="X68" s="811"/>
      <c r="Y68" s="811"/>
      <c r="Z68" s="811"/>
      <c r="AA68" s="811"/>
      <c r="AB68" s="811"/>
      <c r="AC68" s="811"/>
      <c r="AD68" s="811"/>
      <c r="AE68" s="811"/>
      <c r="AF68" s="811"/>
      <c r="AG68" s="811"/>
    </row>
    <row r="69" spans="2:33" s="779" customFormat="1" ht="26.1" customHeight="1" x14ac:dyDescent="0.2">
      <c r="B69" s="844" t="s">
        <v>335</v>
      </c>
      <c r="C69" s="782">
        <v>350117.79379999998</v>
      </c>
      <c r="D69" s="782">
        <v>384098.00540000002</v>
      </c>
      <c r="E69" s="782">
        <v>420978.00750000001</v>
      </c>
      <c r="F69" s="782">
        <v>440222.03694999998</v>
      </c>
      <c r="G69" s="773">
        <v>455048.58519999997</v>
      </c>
      <c r="H69" s="773">
        <v>477526.30619999999</v>
      </c>
      <c r="I69" s="777">
        <v>456247.58380000002</v>
      </c>
      <c r="J69" s="778">
        <v>457787.41350000002</v>
      </c>
      <c r="K69" s="778">
        <v>459495.79570000002</v>
      </c>
      <c r="L69" s="778">
        <v>461911.5894</v>
      </c>
      <c r="M69" s="778">
        <v>463992.16840000002</v>
      </c>
      <c r="N69" s="778">
        <v>466090.05080000003</v>
      </c>
      <c r="O69" s="778">
        <v>467985.71899999998</v>
      </c>
      <c r="P69" s="778">
        <v>469835.6568</v>
      </c>
      <c r="Q69" s="778">
        <v>471938.73810000002</v>
      </c>
      <c r="R69" s="778">
        <v>473691.12640000001</v>
      </c>
      <c r="S69" s="778">
        <v>475635.8602</v>
      </c>
      <c r="T69" s="776">
        <v>477526.30619999999</v>
      </c>
      <c r="U69" s="842" t="s">
        <v>336</v>
      </c>
      <c r="V69" s="811"/>
      <c r="W69" s="811"/>
      <c r="X69" s="811"/>
      <c r="Y69" s="811"/>
      <c r="Z69" s="811"/>
      <c r="AA69" s="811"/>
      <c r="AB69" s="811"/>
      <c r="AC69" s="811"/>
      <c r="AD69" s="811"/>
      <c r="AE69" s="811"/>
      <c r="AF69" s="811"/>
      <c r="AG69" s="811"/>
    </row>
    <row r="70" spans="2:33" s="779" customFormat="1" ht="26.1" customHeight="1" x14ac:dyDescent="0.2">
      <c r="B70" s="844" t="s">
        <v>990</v>
      </c>
      <c r="C70" s="782">
        <v>6305.09</v>
      </c>
      <c r="D70" s="782">
        <v>6585.6549999999997</v>
      </c>
      <c r="E70" s="782">
        <v>6834.0810000000001</v>
      </c>
      <c r="F70" s="782">
        <v>6966.6490000000003</v>
      </c>
      <c r="G70" s="773">
        <v>7072.6970000000001</v>
      </c>
      <c r="H70" s="773">
        <v>7196.09</v>
      </c>
      <c r="I70" s="777">
        <v>7079.9139999999998</v>
      </c>
      <c r="J70" s="778">
        <v>7088.6239999999998</v>
      </c>
      <c r="K70" s="778">
        <v>7099.3029999999999</v>
      </c>
      <c r="L70" s="778">
        <v>7111.36</v>
      </c>
      <c r="M70" s="778">
        <v>7123.1459999999997</v>
      </c>
      <c r="N70" s="778">
        <v>7135.0860000000002</v>
      </c>
      <c r="O70" s="778">
        <v>7144.99</v>
      </c>
      <c r="P70" s="778">
        <v>7155.9250000000002</v>
      </c>
      <c r="Q70" s="778">
        <v>7167.13</v>
      </c>
      <c r="R70" s="778">
        <v>7176.277</v>
      </c>
      <c r="S70" s="778">
        <v>7186.4570000000003</v>
      </c>
      <c r="T70" s="776">
        <v>7196.09</v>
      </c>
      <c r="U70" s="842" t="s">
        <v>99</v>
      </c>
      <c r="V70" s="811"/>
      <c r="W70" s="811"/>
      <c r="X70" s="811"/>
      <c r="Y70" s="811"/>
      <c r="Z70" s="811"/>
      <c r="AA70" s="811"/>
      <c r="AB70" s="811"/>
      <c r="AC70" s="811"/>
      <c r="AD70" s="811"/>
      <c r="AE70" s="811"/>
      <c r="AF70" s="811"/>
      <c r="AG70" s="811"/>
    </row>
    <row r="71" spans="2:33" s="779" customFormat="1" ht="12" customHeight="1" x14ac:dyDescent="0.2">
      <c r="B71" s="844"/>
      <c r="C71" s="782"/>
      <c r="D71" s="782"/>
      <c r="E71" s="782"/>
      <c r="F71" s="782"/>
      <c r="G71" s="773"/>
      <c r="H71" s="773"/>
      <c r="I71" s="777"/>
      <c r="J71" s="778"/>
      <c r="K71" s="778"/>
      <c r="L71" s="778"/>
      <c r="M71" s="778"/>
      <c r="N71" s="778"/>
      <c r="O71" s="778"/>
      <c r="P71" s="778"/>
      <c r="Q71" s="778"/>
      <c r="R71" s="778"/>
      <c r="S71" s="778"/>
      <c r="T71" s="776"/>
      <c r="U71" s="1157"/>
      <c r="V71" s="811"/>
      <c r="W71" s="811"/>
      <c r="X71" s="811"/>
      <c r="Y71" s="811"/>
      <c r="Z71" s="811"/>
      <c r="AA71" s="811"/>
      <c r="AB71" s="811"/>
      <c r="AC71" s="811"/>
      <c r="AD71" s="811"/>
      <c r="AE71" s="811"/>
      <c r="AF71" s="811"/>
      <c r="AG71" s="811"/>
    </row>
    <row r="72" spans="2:33" s="779" customFormat="1" ht="26.1" customHeight="1" x14ac:dyDescent="0.2">
      <c r="B72" s="843" t="s">
        <v>992</v>
      </c>
      <c r="C72" s="781">
        <v>62988.501600000018</v>
      </c>
      <c r="D72" s="781">
        <v>47014.217399999965</v>
      </c>
      <c r="E72" s="781">
        <v>51744.044999999984</v>
      </c>
      <c r="F72" s="781">
        <v>53938.728050000034</v>
      </c>
      <c r="G72" s="460">
        <v>64708.090600000054</v>
      </c>
      <c r="H72" s="460">
        <v>67085.597100000014</v>
      </c>
      <c r="I72" s="775">
        <v>65451.671299999987</v>
      </c>
      <c r="J72" s="498">
        <v>65971.492899999954</v>
      </c>
      <c r="K72" s="498">
        <v>66551.950599999982</v>
      </c>
      <c r="L72" s="498">
        <v>66244.789099999995</v>
      </c>
      <c r="M72" s="498">
        <v>66004.254200000025</v>
      </c>
      <c r="N72" s="498">
        <v>65876.910600000003</v>
      </c>
      <c r="O72" s="498">
        <v>66261.980700000015</v>
      </c>
      <c r="P72" s="498">
        <v>66703.81819999998</v>
      </c>
      <c r="Q72" s="498">
        <v>66550.597600000037</v>
      </c>
      <c r="R72" s="498">
        <v>66868.297100000025</v>
      </c>
      <c r="S72" s="498">
        <v>67082.326299999957</v>
      </c>
      <c r="T72" s="1517">
        <v>67085.597100000014</v>
      </c>
      <c r="U72" s="423" t="s">
        <v>325</v>
      </c>
      <c r="V72" s="811"/>
      <c r="W72" s="811"/>
      <c r="X72" s="811"/>
      <c r="Y72" s="811"/>
      <c r="Z72" s="811"/>
      <c r="AA72" s="811"/>
      <c r="AB72" s="811"/>
      <c r="AC72" s="811"/>
      <c r="AD72" s="811"/>
      <c r="AE72" s="811"/>
      <c r="AF72" s="811"/>
      <c r="AG72" s="811"/>
    </row>
    <row r="73" spans="2:33" s="258" customFormat="1" ht="26.1" customHeight="1" thickBot="1" x14ac:dyDescent="0.75">
      <c r="B73" s="434"/>
      <c r="C73" s="1699"/>
      <c r="D73" s="1699"/>
      <c r="E73" s="1699"/>
      <c r="F73" s="1699"/>
      <c r="G73" s="1699"/>
      <c r="H73" s="1699"/>
      <c r="I73" s="1700"/>
      <c r="J73" s="464"/>
      <c r="K73" s="464"/>
      <c r="L73" s="464"/>
      <c r="M73" s="464"/>
      <c r="N73" s="464"/>
      <c r="O73" s="464"/>
      <c r="P73" s="464"/>
      <c r="Q73" s="464"/>
      <c r="R73" s="464"/>
      <c r="S73" s="464"/>
      <c r="T73" s="1518"/>
      <c r="U73" s="352"/>
      <c r="V73" s="257"/>
      <c r="W73" s="257"/>
      <c r="X73" s="257"/>
      <c r="Y73" s="257"/>
      <c r="Z73" s="257"/>
      <c r="AA73" s="257"/>
      <c r="AB73" s="257"/>
      <c r="AC73" s="257"/>
      <c r="AD73" s="257"/>
      <c r="AE73" s="257"/>
      <c r="AF73" s="257"/>
      <c r="AG73" s="257"/>
    </row>
    <row r="74" spans="2:33" s="258" customFormat="1" ht="12" customHeight="1" thickTop="1" x14ac:dyDescent="0.7">
      <c r="B74" s="435"/>
      <c r="C74" s="462"/>
      <c r="D74" s="462"/>
      <c r="E74" s="462"/>
      <c r="F74" s="462"/>
      <c r="G74" s="462"/>
      <c r="H74" s="462"/>
      <c r="I74" s="462"/>
      <c r="J74" s="462"/>
      <c r="K74" s="462"/>
      <c r="L74" s="462"/>
      <c r="M74" s="462"/>
      <c r="N74" s="462"/>
      <c r="O74" s="462"/>
      <c r="P74" s="462"/>
      <c r="Q74" s="462"/>
      <c r="R74" s="462"/>
      <c r="S74" s="462"/>
      <c r="T74" s="462"/>
      <c r="U74" s="438"/>
      <c r="V74" s="257"/>
      <c r="W74" s="257"/>
      <c r="X74" s="257"/>
      <c r="Y74" s="257"/>
      <c r="Z74" s="257"/>
      <c r="AA74" s="257"/>
    </row>
    <row r="75" spans="2:33" s="417" customFormat="1" ht="26.1" customHeight="1" x14ac:dyDescent="0.5">
      <c r="B75" s="334" t="s">
        <v>1753</v>
      </c>
      <c r="C75" s="418"/>
      <c r="D75" s="418"/>
      <c r="E75" s="418"/>
      <c r="F75" s="418"/>
      <c r="G75" s="418"/>
      <c r="H75" s="418"/>
      <c r="I75" s="418"/>
      <c r="J75" s="418"/>
      <c r="K75" s="418"/>
      <c r="L75" s="418"/>
      <c r="M75" s="418"/>
      <c r="N75" s="418"/>
      <c r="O75" s="418"/>
      <c r="P75" s="418"/>
      <c r="Q75" s="418"/>
      <c r="R75" s="418"/>
      <c r="S75" s="418"/>
      <c r="T75" s="418"/>
      <c r="U75" s="334" t="s">
        <v>1755</v>
      </c>
      <c r="V75" s="472"/>
      <c r="W75" s="472"/>
      <c r="X75" s="472"/>
      <c r="Y75" s="472"/>
      <c r="Z75" s="472"/>
      <c r="AA75" s="472"/>
    </row>
    <row r="76" spans="2:33" s="808" customFormat="1" ht="23.25" x14ac:dyDescent="0.5">
      <c r="B76" s="357" t="s">
        <v>1922</v>
      </c>
      <c r="C76" s="809"/>
      <c r="D76" s="809"/>
      <c r="E76" s="809"/>
      <c r="F76" s="809"/>
      <c r="G76" s="809"/>
      <c r="H76" s="809"/>
      <c r="I76" s="809"/>
      <c r="J76" s="809"/>
      <c r="K76" s="809"/>
      <c r="L76" s="809"/>
      <c r="M76" s="809"/>
      <c r="N76" s="809"/>
      <c r="O76" s="809"/>
      <c r="P76" s="809"/>
      <c r="Q76" s="809"/>
      <c r="R76" s="809"/>
      <c r="S76" s="809"/>
      <c r="T76" s="809"/>
      <c r="U76" s="356" t="s">
        <v>1923</v>
      </c>
    </row>
    <row r="77" spans="2:33" ht="26.1" customHeight="1" x14ac:dyDescent="0.35"/>
    <row r="78" spans="2:33" ht="26.1" customHeight="1" x14ac:dyDescent="0.5">
      <c r="C78" s="1599"/>
      <c r="D78" s="1599"/>
      <c r="E78" s="1599"/>
      <c r="F78" s="1599"/>
      <c r="G78" s="1599"/>
      <c r="H78" s="1599"/>
      <c r="I78" s="1599"/>
      <c r="J78" s="1599"/>
      <c r="K78" s="1599"/>
      <c r="L78" s="1599"/>
      <c r="M78" s="1599"/>
      <c r="N78" s="1599"/>
      <c r="O78" s="1599"/>
      <c r="P78" s="1599"/>
      <c r="Q78" s="1599"/>
      <c r="R78" s="1599"/>
      <c r="S78" s="1599"/>
      <c r="T78" s="1599"/>
    </row>
    <row r="79" spans="2:33" ht="26.1" customHeight="1" x14ac:dyDescent="0.5">
      <c r="C79" s="1599"/>
      <c r="D79" s="1599"/>
      <c r="E79" s="1599"/>
      <c r="F79" s="1599"/>
      <c r="G79" s="1599"/>
      <c r="H79" s="1599"/>
      <c r="I79" s="1599"/>
      <c r="J79" s="1599"/>
      <c r="K79" s="1599"/>
      <c r="L79" s="1599"/>
      <c r="M79" s="1599"/>
      <c r="N79" s="1599"/>
      <c r="O79" s="1599"/>
      <c r="P79" s="1599"/>
      <c r="Q79" s="1599"/>
      <c r="R79" s="1599"/>
      <c r="S79" s="1599"/>
      <c r="T79" s="1599"/>
    </row>
    <row r="80" spans="2:33" ht="26.1" customHeight="1" x14ac:dyDescent="0.5">
      <c r="C80" s="1599"/>
      <c r="D80" s="1599"/>
      <c r="E80" s="1599"/>
      <c r="F80" s="1599"/>
      <c r="G80" s="1599"/>
      <c r="H80" s="1599"/>
      <c r="I80" s="1599"/>
      <c r="J80" s="1599"/>
      <c r="K80" s="1599"/>
      <c r="L80" s="1599"/>
      <c r="M80" s="1599"/>
      <c r="N80" s="1599"/>
      <c r="O80" s="1599"/>
      <c r="P80" s="1599"/>
      <c r="Q80" s="1599"/>
      <c r="R80" s="1599"/>
      <c r="S80" s="1599"/>
      <c r="T80" s="1599"/>
      <c r="V80" s="48"/>
      <c r="W80" s="48"/>
      <c r="X80" s="48"/>
      <c r="Y80" s="48"/>
      <c r="Z80" s="48"/>
      <c r="AA80" s="48"/>
    </row>
    <row r="81" spans="3:27" ht="21.75" x14ac:dyDescent="0.5">
      <c r="C81" s="1599"/>
      <c r="D81" s="1599"/>
      <c r="E81" s="1599"/>
      <c r="F81" s="1599"/>
      <c r="G81" s="1599"/>
      <c r="H81" s="1599"/>
      <c r="I81" s="1599"/>
      <c r="J81" s="1599"/>
      <c r="K81" s="1599"/>
      <c r="L81" s="1599"/>
      <c r="M81" s="1599"/>
      <c r="N81" s="1599"/>
      <c r="O81" s="1599"/>
      <c r="P81" s="1599"/>
      <c r="Q81" s="1599"/>
      <c r="R81" s="1599"/>
      <c r="S81" s="1599"/>
      <c r="T81" s="1599"/>
      <c r="V81" s="48"/>
      <c r="W81" s="48"/>
      <c r="X81" s="48"/>
      <c r="Y81" s="48"/>
      <c r="Z81" s="48"/>
      <c r="AA81" s="48"/>
    </row>
    <row r="82" spans="3:27" ht="18.75" x14ac:dyDescent="0.45">
      <c r="C82" s="1641"/>
      <c r="D82" s="1641"/>
      <c r="E82" s="1641"/>
      <c r="F82" s="1641"/>
      <c r="G82" s="1641"/>
      <c r="H82" s="1641"/>
      <c r="I82" s="1641"/>
      <c r="J82" s="1641"/>
      <c r="K82" s="1641"/>
      <c r="L82" s="1641"/>
      <c r="M82" s="1641"/>
      <c r="N82" s="1641"/>
      <c r="O82" s="1641"/>
      <c r="P82" s="1641"/>
      <c r="Q82" s="1641"/>
      <c r="R82" s="1641"/>
      <c r="S82" s="1641"/>
      <c r="T82" s="1641"/>
      <c r="V82" s="48"/>
      <c r="W82" s="48"/>
      <c r="X82" s="48"/>
      <c r="Y82" s="48"/>
      <c r="Z82" s="48"/>
      <c r="AA82" s="48"/>
    </row>
    <row r="83" spans="3:27" ht="18.75" x14ac:dyDescent="0.45">
      <c r="C83" s="1641"/>
      <c r="D83" s="1641"/>
      <c r="E83" s="1641"/>
      <c r="F83" s="1641"/>
      <c r="G83" s="1641"/>
      <c r="H83" s="1641"/>
      <c r="I83" s="1641"/>
      <c r="J83" s="1641"/>
      <c r="K83" s="1641"/>
      <c r="L83" s="1641"/>
      <c r="M83" s="1641"/>
      <c r="N83" s="1641"/>
      <c r="O83" s="1641"/>
      <c r="P83" s="1641"/>
      <c r="Q83" s="1641"/>
      <c r="R83" s="1641"/>
      <c r="S83" s="1641"/>
      <c r="T83" s="1641"/>
      <c r="V83" s="48"/>
      <c r="W83" s="48"/>
      <c r="X83" s="48"/>
      <c r="Y83" s="48"/>
      <c r="Z83" s="48"/>
      <c r="AA83" s="48"/>
    </row>
    <row r="84" spans="3:27" x14ac:dyDescent="0.35">
      <c r="V84" s="48"/>
      <c r="W84" s="48"/>
      <c r="X84" s="48"/>
      <c r="Y84" s="48"/>
      <c r="Z84" s="48"/>
      <c r="AA84" s="48"/>
    </row>
    <row r="85" spans="3:27" x14ac:dyDescent="0.35">
      <c r="V85" s="48"/>
      <c r="W85" s="48"/>
      <c r="X85" s="48"/>
      <c r="Y85" s="48"/>
      <c r="Z85" s="48"/>
      <c r="AA85" s="48"/>
    </row>
    <row r="86" spans="3:27" x14ac:dyDescent="0.35">
      <c r="V86" s="48"/>
      <c r="W86" s="48"/>
      <c r="X86" s="48"/>
      <c r="Y86" s="48"/>
      <c r="Z86" s="48"/>
      <c r="AA86" s="48"/>
    </row>
    <row r="87" spans="3:27" x14ac:dyDescent="0.35">
      <c r="V87" s="48"/>
      <c r="W87" s="48"/>
      <c r="X87" s="48"/>
      <c r="Y87" s="48"/>
      <c r="Z87" s="48"/>
      <c r="AA87" s="48"/>
    </row>
    <row r="88" spans="3:27" x14ac:dyDescent="0.35">
      <c r="V88" s="48"/>
      <c r="W88" s="48"/>
      <c r="X88" s="48"/>
      <c r="Y88" s="48"/>
      <c r="Z88" s="48"/>
      <c r="AA88" s="48"/>
    </row>
    <row r="89" spans="3:27" x14ac:dyDescent="0.35">
      <c r="V89" s="48"/>
      <c r="W89" s="48"/>
      <c r="X89" s="48"/>
      <c r="Y89" s="48"/>
      <c r="Z89" s="48"/>
      <c r="AA89" s="48"/>
    </row>
    <row r="90" spans="3:27" x14ac:dyDescent="0.35">
      <c r="V90" s="48"/>
      <c r="W90" s="48"/>
      <c r="X90" s="48"/>
      <c r="Y90" s="48"/>
      <c r="Z90" s="48"/>
      <c r="AA90" s="48"/>
    </row>
    <row r="91" spans="3:27" x14ac:dyDescent="0.35">
      <c r="V91" s="48"/>
      <c r="W91" s="48"/>
      <c r="X91" s="48"/>
      <c r="Y91" s="48"/>
      <c r="Z91" s="48"/>
      <c r="AA91" s="48"/>
    </row>
    <row r="92" spans="3:27" x14ac:dyDescent="0.35">
      <c r="V92" s="48"/>
      <c r="W92" s="48"/>
      <c r="X92" s="48"/>
      <c r="Y92" s="48"/>
      <c r="Z92" s="48"/>
      <c r="AA92" s="48"/>
    </row>
    <row r="93" spans="3:27" x14ac:dyDescent="0.35">
      <c r="V93" s="48"/>
      <c r="W93" s="48"/>
      <c r="X93" s="48"/>
      <c r="Y93" s="48"/>
      <c r="Z93" s="48"/>
      <c r="AA93" s="48"/>
    </row>
    <row r="94" spans="3:27" x14ac:dyDescent="0.35">
      <c r="V94" s="48"/>
      <c r="W94" s="48"/>
      <c r="X94" s="48"/>
      <c r="Y94" s="48"/>
      <c r="Z94" s="48"/>
      <c r="AA94" s="48"/>
    </row>
    <row r="95" spans="3:27" x14ac:dyDescent="0.35">
      <c r="V95" s="48"/>
      <c r="W95" s="48"/>
      <c r="X95" s="48"/>
      <c r="Y95" s="48"/>
      <c r="Z95" s="48"/>
      <c r="AA95" s="48"/>
    </row>
    <row r="96" spans="3:27" x14ac:dyDescent="0.35">
      <c r="V96" s="48"/>
      <c r="W96" s="48"/>
      <c r="X96" s="48"/>
      <c r="Y96" s="48"/>
      <c r="Z96" s="48"/>
      <c r="AA96" s="48"/>
    </row>
    <row r="97" spans="22:27" x14ac:dyDescent="0.35">
      <c r="V97" s="48"/>
      <c r="W97" s="48"/>
      <c r="X97" s="48"/>
      <c r="Y97" s="48"/>
      <c r="Z97" s="48"/>
      <c r="AA97" s="48"/>
    </row>
    <row r="98" spans="22:27" x14ac:dyDescent="0.35">
      <c r="V98" s="48"/>
      <c r="W98" s="48"/>
      <c r="X98" s="48"/>
      <c r="Y98" s="48"/>
      <c r="Z98" s="48"/>
      <c r="AA98" s="48"/>
    </row>
    <row r="99" spans="22:27" x14ac:dyDescent="0.35">
      <c r="V99" s="48"/>
      <c r="W99" s="48"/>
      <c r="X99" s="48"/>
      <c r="Y99" s="48"/>
      <c r="Z99" s="48"/>
      <c r="AA99" s="48"/>
    </row>
    <row r="100" spans="22:27" x14ac:dyDescent="0.35">
      <c r="V100" s="48"/>
      <c r="W100" s="48"/>
      <c r="X100" s="48"/>
      <c r="Y100" s="48"/>
      <c r="Z100" s="48"/>
      <c r="AA100" s="48"/>
    </row>
    <row r="101" spans="22:27" x14ac:dyDescent="0.35">
      <c r="V101" s="48"/>
      <c r="W101" s="48"/>
      <c r="X101" s="48"/>
      <c r="Y101" s="48"/>
      <c r="Z101" s="48"/>
      <c r="AA101" s="48"/>
    </row>
    <row r="102" spans="22:27" x14ac:dyDescent="0.35">
      <c r="V102" s="48"/>
      <c r="W102" s="48"/>
      <c r="X102" s="48"/>
      <c r="Y102" s="48"/>
      <c r="Z102" s="48"/>
      <c r="AA102" s="48"/>
    </row>
    <row r="103" spans="22:27" x14ac:dyDescent="0.35">
      <c r="V103" s="48"/>
      <c r="W103" s="48"/>
      <c r="X103" s="48"/>
      <c r="Y103" s="48"/>
      <c r="Z103" s="48"/>
      <c r="AA103" s="48"/>
    </row>
    <row r="104" spans="22:27" x14ac:dyDescent="0.35">
      <c r="V104" s="48"/>
      <c r="W104" s="48"/>
      <c r="X104" s="48"/>
      <c r="Y104" s="48"/>
      <c r="Z104" s="48"/>
      <c r="AA104" s="48"/>
    </row>
    <row r="105" spans="22:27" x14ac:dyDescent="0.35">
      <c r="V105" s="48"/>
      <c r="W105" s="48"/>
      <c r="X105" s="48"/>
      <c r="Y105" s="48"/>
      <c r="Z105" s="48"/>
      <c r="AA105" s="48"/>
    </row>
    <row r="106" spans="22:27" x14ac:dyDescent="0.35">
      <c r="V106" s="48"/>
      <c r="W106" s="48"/>
      <c r="X106" s="48"/>
      <c r="Y106" s="48"/>
      <c r="Z106" s="48"/>
      <c r="AA106" s="48"/>
    </row>
    <row r="107" spans="22:27" x14ac:dyDescent="0.35">
      <c r="V107" s="48"/>
      <c r="W107" s="48"/>
      <c r="X107" s="48"/>
      <c r="Y107" s="48"/>
      <c r="Z107" s="48"/>
      <c r="AA107" s="48"/>
    </row>
    <row r="108" spans="22:27" x14ac:dyDescent="0.35">
      <c r="V108" s="48"/>
      <c r="W108" s="48"/>
      <c r="X108" s="48"/>
      <c r="Y108" s="48"/>
      <c r="Z108" s="48"/>
      <c r="AA108" s="48"/>
    </row>
    <row r="109" spans="22:27" x14ac:dyDescent="0.35">
      <c r="V109" s="48"/>
      <c r="W109" s="48"/>
      <c r="X109" s="48"/>
      <c r="Y109" s="48"/>
      <c r="Z109" s="48"/>
      <c r="AA109" s="48"/>
    </row>
    <row r="110" spans="22:27" x14ac:dyDescent="0.35">
      <c r="V110" s="48"/>
      <c r="W110" s="48"/>
      <c r="X110" s="48"/>
      <c r="Y110" s="48"/>
      <c r="Z110" s="48"/>
      <c r="AA110" s="48"/>
    </row>
    <row r="111" spans="22:27" x14ac:dyDescent="0.35">
      <c r="V111" s="48"/>
      <c r="W111" s="48"/>
      <c r="X111" s="48"/>
      <c r="Y111" s="48"/>
      <c r="Z111" s="48"/>
      <c r="AA111" s="48"/>
    </row>
    <row r="112" spans="22:27" x14ac:dyDescent="0.35">
      <c r="V112" s="48"/>
      <c r="W112" s="48"/>
      <c r="X112" s="48"/>
      <c r="Y112" s="48"/>
      <c r="Z112" s="48"/>
      <c r="AA112" s="48"/>
    </row>
    <row r="113" spans="22:27" x14ac:dyDescent="0.35">
      <c r="V113" s="48"/>
      <c r="W113" s="48"/>
      <c r="X113" s="48"/>
      <c r="Y113" s="48"/>
      <c r="Z113" s="48"/>
      <c r="AA113" s="48"/>
    </row>
    <row r="114" spans="22:27" x14ac:dyDescent="0.35">
      <c r="V114" s="48"/>
      <c r="W114" s="48"/>
      <c r="X114" s="48"/>
      <c r="Y114" s="48"/>
      <c r="Z114" s="48"/>
      <c r="AA114" s="48"/>
    </row>
    <row r="115" spans="22:27" x14ac:dyDescent="0.35">
      <c r="V115" s="48"/>
      <c r="W115" s="48"/>
      <c r="X115" s="48"/>
      <c r="Y115" s="48"/>
      <c r="Z115" s="48"/>
      <c r="AA115" s="48"/>
    </row>
    <row r="116" spans="22:27" x14ac:dyDescent="0.35">
      <c r="V116" s="48"/>
      <c r="W116" s="48"/>
      <c r="X116" s="48"/>
      <c r="Y116" s="48"/>
      <c r="Z116" s="48"/>
      <c r="AA116" s="48"/>
    </row>
    <row r="117" spans="22:27" x14ac:dyDescent="0.35">
      <c r="V117" s="48"/>
      <c r="W117" s="48"/>
      <c r="X117" s="48"/>
      <c r="Y117" s="48"/>
      <c r="Z117" s="48"/>
      <c r="AA117" s="48"/>
    </row>
    <row r="118" spans="22:27" x14ac:dyDescent="0.35">
      <c r="V118" s="48"/>
      <c r="W118" s="48"/>
      <c r="X118" s="48"/>
      <c r="Y118" s="48"/>
      <c r="Z118" s="48"/>
      <c r="AA118" s="48"/>
    </row>
    <row r="119" spans="22:27" x14ac:dyDescent="0.35">
      <c r="V119" s="48"/>
      <c r="W119" s="48"/>
      <c r="X119" s="48"/>
      <c r="Y119" s="48"/>
      <c r="Z119" s="48"/>
      <c r="AA119" s="48"/>
    </row>
    <row r="120" spans="22:27" x14ac:dyDescent="0.35">
      <c r="V120" s="48"/>
      <c r="W120" s="48"/>
      <c r="X120" s="48"/>
      <c r="Y120" s="48"/>
      <c r="Z120" s="48"/>
      <c r="AA120" s="48"/>
    </row>
    <row r="121" spans="22:27" x14ac:dyDescent="0.35">
      <c r="V121" s="48"/>
      <c r="W121" s="48"/>
      <c r="X121" s="48"/>
      <c r="Y121" s="48"/>
      <c r="Z121" s="48"/>
      <c r="AA121" s="48"/>
    </row>
    <row r="122" spans="22:27" x14ac:dyDescent="0.35">
      <c r="V122" s="48"/>
      <c r="W122" s="48"/>
      <c r="X122" s="48"/>
      <c r="Y122" s="48"/>
      <c r="Z122" s="48"/>
      <c r="AA122" s="48"/>
    </row>
    <row r="123" spans="22:27" x14ac:dyDescent="0.35">
      <c r="V123" s="48"/>
      <c r="W123" s="48"/>
      <c r="X123" s="48"/>
      <c r="Y123" s="48"/>
      <c r="Z123" s="48"/>
      <c r="AA123" s="48"/>
    </row>
    <row r="124" spans="22:27" x14ac:dyDescent="0.35">
      <c r="V124" s="48"/>
      <c r="W124" s="48"/>
      <c r="X124" s="48"/>
      <c r="Y124" s="48"/>
      <c r="Z124" s="48"/>
      <c r="AA124" s="48"/>
    </row>
    <row r="125" spans="22:27" x14ac:dyDescent="0.35">
      <c r="V125" s="48"/>
      <c r="W125" s="48"/>
      <c r="X125" s="48"/>
      <c r="Y125" s="48"/>
      <c r="Z125" s="48"/>
      <c r="AA125" s="48"/>
    </row>
    <row r="126" spans="22:27" x14ac:dyDescent="0.35">
      <c r="V126" s="48"/>
      <c r="W126" s="48"/>
      <c r="X126" s="48"/>
      <c r="Y126" s="48"/>
      <c r="Z126" s="48"/>
      <c r="AA126" s="48"/>
    </row>
    <row r="127" spans="22:27" x14ac:dyDescent="0.35">
      <c r="V127" s="48"/>
      <c r="W127" s="48"/>
      <c r="X127" s="48"/>
      <c r="Y127" s="48"/>
      <c r="Z127" s="48"/>
      <c r="AA127" s="48"/>
    </row>
    <row r="128" spans="22:27" x14ac:dyDescent="0.35">
      <c r="V128" s="48"/>
      <c r="W128" s="48"/>
      <c r="X128" s="48"/>
      <c r="Y128" s="48"/>
      <c r="Z128" s="48"/>
      <c r="AA128" s="48"/>
    </row>
    <row r="129" spans="22:27" x14ac:dyDescent="0.35">
      <c r="V129" s="48"/>
      <c r="W129" s="48"/>
      <c r="X129" s="48"/>
      <c r="Y129" s="48"/>
      <c r="Z129" s="48"/>
      <c r="AA129" s="48"/>
    </row>
    <row r="130" spans="22:27" x14ac:dyDescent="0.35">
      <c r="V130" s="48"/>
      <c r="W130" s="48"/>
      <c r="X130" s="48"/>
      <c r="Y130" s="48"/>
      <c r="Z130" s="48"/>
      <c r="AA130" s="48"/>
    </row>
    <row r="131" spans="22:27" x14ac:dyDescent="0.35">
      <c r="V131" s="48"/>
      <c r="W131" s="48"/>
      <c r="X131" s="48"/>
      <c r="Y131" s="48"/>
      <c r="Z131" s="48"/>
      <c r="AA131" s="48"/>
    </row>
    <row r="132" spans="22:27" x14ac:dyDescent="0.35">
      <c r="V132" s="48"/>
      <c r="W132" s="48"/>
      <c r="X132" s="48"/>
      <c r="Y132" s="48"/>
      <c r="Z132" s="48"/>
      <c r="AA132" s="48"/>
    </row>
    <row r="133" spans="22:27" x14ac:dyDescent="0.35">
      <c r="V133" s="48"/>
      <c r="W133" s="48"/>
      <c r="X133" s="48"/>
      <c r="Y133" s="48"/>
      <c r="Z133" s="48"/>
      <c r="AA133" s="48"/>
    </row>
    <row r="134" spans="22:27" x14ac:dyDescent="0.35">
      <c r="V134" s="48"/>
      <c r="W134" s="48"/>
      <c r="X134" s="48"/>
      <c r="Y134" s="48"/>
      <c r="Z134" s="48"/>
      <c r="AA134" s="48"/>
    </row>
    <row r="135" spans="22:27" x14ac:dyDescent="0.35">
      <c r="V135" s="48"/>
      <c r="W135" s="48"/>
      <c r="X135" s="48"/>
      <c r="Y135" s="48"/>
      <c r="Z135" s="48"/>
      <c r="AA135" s="48"/>
    </row>
    <row r="136" spans="22:27" x14ac:dyDescent="0.35">
      <c r="V136" s="48"/>
      <c r="W136" s="48"/>
      <c r="X136" s="48"/>
      <c r="Y136" s="48"/>
      <c r="Z136" s="48"/>
      <c r="AA136" s="48"/>
    </row>
    <row r="137" spans="22:27" x14ac:dyDescent="0.35">
      <c r="V137" s="48"/>
      <c r="W137" s="48"/>
      <c r="X137" s="48"/>
      <c r="Y137" s="48"/>
      <c r="Z137" s="48"/>
      <c r="AA137" s="48"/>
    </row>
    <row r="138" spans="22:27" x14ac:dyDescent="0.35">
      <c r="V138" s="48"/>
      <c r="W138" s="48"/>
      <c r="X138" s="48"/>
      <c r="Y138" s="48"/>
      <c r="Z138" s="48"/>
      <c r="AA138" s="48"/>
    </row>
    <row r="139" spans="22:27" x14ac:dyDescent="0.35">
      <c r="V139" s="48"/>
      <c r="W139" s="48"/>
      <c r="X139" s="48"/>
      <c r="Y139" s="48"/>
      <c r="Z139" s="48"/>
      <c r="AA139" s="48"/>
    </row>
    <row r="140" spans="22:27" x14ac:dyDescent="0.35">
      <c r="V140" s="48"/>
      <c r="W140" s="48"/>
      <c r="X140" s="48"/>
      <c r="Y140" s="48"/>
      <c r="Z140" s="48"/>
      <c r="AA140" s="48"/>
    </row>
    <row r="141" spans="22:27" x14ac:dyDescent="0.35">
      <c r="V141" s="48"/>
      <c r="W141" s="48"/>
      <c r="X141" s="48"/>
      <c r="Y141" s="48"/>
      <c r="Z141" s="48"/>
      <c r="AA141" s="48"/>
    </row>
    <row r="142" spans="22:27" x14ac:dyDescent="0.35">
      <c r="V142" s="48"/>
      <c r="W142" s="48"/>
      <c r="X142" s="48"/>
      <c r="Y142" s="48"/>
      <c r="Z142" s="48"/>
      <c r="AA142" s="48"/>
    </row>
    <row r="143" spans="22:27" x14ac:dyDescent="0.35">
      <c r="V143" s="48"/>
      <c r="W143" s="48"/>
      <c r="X143" s="48"/>
      <c r="Y143" s="48"/>
      <c r="Z143" s="48"/>
      <c r="AA143" s="48"/>
    </row>
    <row r="144" spans="22:27" x14ac:dyDescent="0.35">
      <c r="V144" s="48"/>
      <c r="W144" s="48"/>
      <c r="X144" s="48"/>
      <c r="Y144" s="48"/>
      <c r="Z144" s="48"/>
      <c r="AA144" s="48"/>
    </row>
    <row r="145" spans="22:27" x14ac:dyDescent="0.35">
      <c r="V145" s="48"/>
      <c r="W145" s="48"/>
      <c r="X145" s="48"/>
      <c r="Y145" s="48"/>
      <c r="Z145" s="48"/>
      <c r="AA145" s="48"/>
    </row>
    <row r="146" spans="22:27" x14ac:dyDescent="0.35">
      <c r="V146" s="48"/>
      <c r="W146" s="48"/>
      <c r="X146" s="48"/>
      <c r="Y146" s="48"/>
      <c r="Z146" s="48"/>
      <c r="AA146" s="48"/>
    </row>
    <row r="147" spans="22:27" x14ac:dyDescent="0.35">
      <c r="V147" s="48"/>
      <c r="W147" s="48"/>
      <c r="X147" s="48"/>
      <c r="Y147" s="48"/>
      <c r="Z147" s="48"/>
      <c r="AA147" s="48"/>
    </row>
    <row r="148" spans="22:27" x14ac:dyDescent="0.35">
      <c r="V148" s="48"/>
      <c r="W148" s="48"/>
      <c r="X148" s="48"/>
      <c r="Y148" s="48"/>
      <c r="Z148" s="48"/>
      <c r="AA148" s="48"/>
    </row>
    <row r="149" spans="22:27" x14ac:dyDescent="0.35">
      <c r="V149" s="48"/>
      <c r="W149" s="48"/>
      <c r="X149" s="48"/>
      <c r="Y149" s="48"/>
      <c r="Z149" s="48"/>
      <c r="AA149" s="48"/>
    </row>
    <row r="150" spans="22:27" x14ac:dyDescent="0.35">
      <c r="V150" s="48"/>
      <c r="W150" s="48"/>
      <c r="X150" s="48"/>
      <c r="Y150" s="48"/>
      <c r="Z150" s="48"/>
      <c r="AA150" s="48"/>
    </row>
    <row r="151" spans="22:27" x14ac:dyDescent="0.35">
      <c r="V151" s="48"/>
      <c r="W151" s="48"/>
      <c r="X151" s="48"/>
      <c r="Y151" s="48"/>
      <c r="Z151" s="48"/>
      <c r="AA151" s="48"/>
    </row>
    <row r="152" spans="22:27" x14ac:dyDescent="0.35">
      <c r="V152" s="48"/>
      <c r="W152" s="48"/>
      <c r="X152" s="48"/>
      <c r="Y152" s="48"/>
      <c r="Z152" s="48"/>
      <c r="AA152" s="48"/>
    </row>
    <row r="153" spans="22:27" x14ac:dyDescent="0.35">
      <c r="V153" s="48"/>
      <c r="W153" s="48"/>
      <c r="X153" s="48"/>
      <c r="Y153" s="48"/>
      <c r="Z153" s="48"/>
      <c r="AA153" s="48"/>
    </row>
    <row r="154" spans="22:27" x14ac:dyDescent="0.35">
      <c r="V154" s="48"/>
      <c r="W154" s="48"/>
      <c r="X154" s="48"/>
      <c r="Y154" s="48"/>
      <c r="Z154" s="48"/>
      <c r="AA154" s="48"/>
    </row>
    <row r="155" spans="22:27" x14ac:dyDescent="0.35">
      <c r="V155" s="48"/>
      <c r="W155" s="48"/>
      <c r="X155" s="48"/>
      <c r="Y155" s="48"/>
      <c r="Z155" s="48"/>
      <c r="AA155" s="48"/>
    </row>
    <row r="156" spans="22:27" x14ac:dyDescent="0.35">
      <c r="V156" s="48"/>
      <c r="W156" s="48"/>
      <c r="X156" s="48"/>
      <c r="Y156" s="48"/>
      <c r="Z156" s="48"/>
      <c r="AA156" s="48"/>
    </row>
    <row r="157" spans="22:27" x14ac:dyDescent="0.35">
      <c r="V157" s="48"/>
      <c r="W157" s="48"/>
      <c r="X157" s="48"/>
      <c r="Y157" s="48"/>
      <c r="Z157" s="48"/>
      <c r="AA157" s="48"/>
    </row>
    <row r="158" spans="22:27" x14ac:dyDescent="0.35">
      <c r="V158" s="48"/>
      <c r="W158" s="48"/>
      <c r="X158" s="48"/>
      <c r="Y158" s="48"/>
      <c r="Z158" s="48"/>
      <c r="AA158" s="48"/>
    </row>
    <row r="159" spans="22:27" x14ac:dyDescent="0.35">
      <c r="V159" s="48"/>
      <c r="W159" s="48"/>
      <c r="X159" s="48"/>
      <c r="Y159" s="48"/>
      <c r="Z159" s="48"/>
      <c r="AA159" s="48"/>
    </row>
    <row r="160" spans="22:27" x14ac:dyDescent="0.35">
      <c r="V160" s="48"/>
      <c r="W160" s="48"/>
      <c r="X160" s="48"/>
      <c r="Y160" s="48"/>
      <c r="Z160" s="48"/>
      <c r="AA160" s="48"/>
    </row>
    <row r="161" spans="22:27" x14ac:dyDescent="0.35">
      <c r="V161" s="48"/>
      <c r="W161" s="48"/>
      <c r="X161" s="48"/>
      <c r="Y161" s="48"/>
      <c r="Z161" s="48"/>
      <c r="AA161" s="48"/>
    </row>
    <row r="162" spans="22:27" x14ac:dyDescent="0.35">
      <c r="V162" s="48"/>
      <c r="W162" s="48"/>
      <c r="X162" s="48"/>
      <c r="Y162" s="48"/>
      <c r="Z162" s="48"/>
      <c r="AA162" s="48"/>
    </row>
    <row r="163" spans="22:27" x14ac:dyDescent="0.35">
      <c r="V163" s="48"/>
      <c r="W163" s="48"/>
      <c r="X163" s="48"/>
      <c r="Y163" s="48"/>
      <c r="Z163" s="48"/>
      <c r="AA163" s="48"/>
    </row>
    <row r="164" spans="22:27" x14ac:dyDescent="0.35">
      <c r="V164" s="48"/>
      <c r="W164" s="48"/>
      <c r="X164" s="48"/>
      <c r="Y164" s="48"/>
      <c r="Z164" s="48"/>
      <c r="AA164" s="48"/>
    </row>
    <row r="165" spans="22:27" x14ac:dyDescent="0.35">
      <c r="V165" s="48"/>
      <c r="W165" s="48"/>
      <c r="X165" s="48"/>
      <c r="Y165" s="48"/>
      <c r="Z165" s="48"/>
      <c r="AA165" s="48"/>
    </row>
    <row r="166" spans="22:27" x14ac:dyDescent="0.35">
      <c r="V166" s="48"/>
      <c r="W166" s="48"/>
      <c r="X166" s="48"/>
      <c r="Y166" s="48"/>
      <c r="Z166" s="48"/>
      <c r="AA166" s="48"/>
    </row>
    <row r="167" spans="22:27" x14ac:dyDescent="0.35">
      <c r="V167" s="48"/>
      <c r="W167" s="48"/>
      <c r="X167" s="48"/>
      <c r="Y167" s="48"/>
      <c r="Z167" s="48"/>
      <c r="AA167" s="48"/>
    </row>
    <row r="168" spans="22:27" x14ac:dyDescent="0.35">
      <c r="V168" s="48"/>
      <c r="W168" s="48"/>
      <c r="X168" s="48"/>
      <c r="Y168" s="48"/>
      <c r="Z168" s="48"/>
      <c r="AA168" s="48"/>
    </row>
    <row r="169" spans="22:27" x14ac:dyDescent="0.35">
      <c r="V169" s="48"/>
      <c r="W169" s="48"/>
      <c r="X169" s="48"/>
      <c r="Y169" s="48"/>
      <c r="Z169" s="48"/>
      <c r="AA169" s="48"/>
    </row>
    <row r="170" spans="22:27" x14ac:dyDescent="0.35">
      <c r="V170" s="48"/>
      <c r="W170" s="48"/>
      <c r="X170" s="48"/>
      <c r="Y170" s="48"/>
      <c r="Z170" s="48"/>
      <c r="AA170" s="48"/>
    </row>
    <row r="171" spans="22:27" x14ac:dyDescent="0.35">
      <c r="V171" s="48"/>
      <c r="W171" s="48"/>
      <c r="X171" s="48"/>
      <c r="Y171" s="48"/>
      <c r="Z171" s="48"/>
      <c r="AA171" s="48"/>
    </row>
    <row r="172" spans="22:27" x14ac:dyDescent="0.35">
      <c r="V172" s="48"/>
      <c r="W172" s="48"/>
      <c r="X172" s="48"/>
      <c r="Y172" s="48"/>
      <c r="Z172" s="48"/>
      <c r="AA172" s="48"/>
    </row>
    <row r="173" spans="22:27" x14ac:dyDescent="0.35">
      <c r="V173" s="48"/>
      <c r="W173" s="48"/>
      <c r="X173" s="48"/>
      <c r="Y173" s="48"/>
      <c r="Z173" s="48"/>
      <c r="AA173" s="48"/>
    </row>
    <row r="174" spans="22:27" x14ac:dyDescent="0.35">
      <c r="V174" s="48"/>
      <c r="W174" s="48"/>
      <c r="X174" s="48"/>
      <c r="Y174" s="48"/>
      <c r="Z174" s="48"/>
      <c r="AA174" s="48"/>
    </row>
    <row r="175" spans="22:27" x14ac:dyDescent="0.35">
      <c r="V175" s="48"/>
      <c r="W175" s="48"/>
      <c r="X175" s="48"/>
      <c r="Y175" s="48"/>
      <c r="Z175" s="48"/>
      <c r="AA175" s="48"/>
    </row>
    <row r="176" spans="22:27" x14ac:dyDescent="0.35">
      <c r="V176" s="48"/>
      <c r="W176" s="48"/>
      <c r="X176" s="48"/>
      <c r="Y176" s="48"/>
      <c r="Z176" s="48"/>
      <c r="AA176" s="48"/>
    </row>
    <row r="177" spans="22:27" x14ac:dyDescent="0.35">
      <c r="V177" s="48"/>
      <c r="W177" s="48"/>
      <c r="X177" s="48"/>
      <c r="Y177" s="48"/>
      <c r="Z177" s="48"/>
      <c r="AA177" s="48"/>
    </row>
    <row r="178" spans="22:27" x14ac:dyDescent="0.35">
      <c r="V178" s="48"/>
      <c r="W178" s="48"/>
      <c r="X178" s="48"/>
      <c r="Y178" s="48"/>
      <c r="Z178" s="48"/>
      <c r="AA178" s="48"/>
    </row>
    <row r="179" spans="22:27" x14ac:dyDescent="0.35">
      <c r="V179" s="48"/>
      <c r="W179" s="48"/>
      <c r="X179" s="48"/>
      <c r="Y179" s="48"/>
      <c r="Z179" s="48"/>
      <c r="AA179" s="48"/>
    </row>
    <row r="180" spans="22:27" x14ac:dyDescent="0.35">
      <c r="V180" s="48"/>
      <c r="W180" s="48"/>
      <c r="X180" s="48"/>
      <c r="Y180" s="48"/>
      <c r="Z180" s="48"/>
      <c r="AA180" s="48"/>
    </row>
    <row r="181" spans="22:27" x14ac:dyDescent="0.35">
      <c r="V181" s="48"/>
      <c r="W181" s="48"/>
      <c r="X181" s="48"/>
      <c r="Y181" s="48"/>
      <c r="Z181" s="48"/>
      <c r="AA181" s="48"/>
    </row>
    <row r="182" spans="22:27" x14ac:dyDescent="0.35">
      <c r="V182" s="48"/>
      <c r="W182" s="48"/>
      <c r="X182" s="48"/>
      <c r="Y182" s="48"/>
      <c r="Z182" s="48"/>
      <c r="AA182" s="48"/>
    </row>
    <row r="183" spans="22:27" x14ac:dyDescent="0.35">
      <c r="V183" s="48"/>
      <c r="W183" s="48"/>
      <c r="X183" s="48"/>
      <c r="Y183" s="48"/>
      <c r="Z183" s="48"/>
      <c r="AA183" s="48"/>
    </row>
    <row r="184" spans="22:27" x14ac:dyDescent="0.35">
      <c r="V184" s="48"/>
      <c r="W184" s="48"/>
      <c r="X184" s="48"/>
      <c r="Y184" s="48"/>
      <c r="Z184" s="48"/>
      <c r="AA184" s="48"/>
    </row>
    <row r="185" spans="22:27" x14ac:dyDescent="0.35">
      <c r="V185" s="48"/>
      <c r="W185" s="48"/>
      <c r="X185" s="48"/>
      <c r="Y185" s="48"/>
      <c r="Z185" s="48"/>
      <c r="AA185" s="48"/>
    </row>
    <row r="186" spans="22:27" x14ac:dyDescent="0.35">
      <c r="V186" s="48"/>
      <c r="W186" s="48"/>
      <c r="X186" s="48"/>
      <c r="Y186" s="48"/>
      <c r="Z186" s="48"/>
      <c r="AA186" s="48"/>
    </row>
    <row r="187" spans="22:27" x14ac:dyDescent="0.35">
      <c r="V187" s="48"/>
      <c r="W187" s="48"/>
      <c r="X187" s="48"/>
      <c r="Y187" s="48"/>
      <c r="Z187" s="48"/>
      <c r="AA187" s="48"/>
    </row>
    <row r="188" spans="22:27" x14ac:dyDescent="0.35">
      <c r="V188" s="48"/>
      <c r="W188" s="48"/>
      <c r="X188" s="48"/>
      <c r="Y188" s="48"/>
      <c r="Z188" s="48"/>
      <c r="AA188" s="48"/>
    </row>
    <row r="189" spans="22:27" x14ac:dyDescent="0.35">
      <c r="V189" s="48"/>
      <c r="W189" s="48"/>
      <c r="X189" s="48"/>
      <c r="Y189" s="48"/>
      <c r="Z189" s="48"/>
      <c r="AA189" s="48"/>
    </row>
    <row r="190" spans="22:27" x14ac:dyDescent="0.35">
      <c r="V190" s="48"/>
      <c r="W190" s="48"/>
      <c r="X190" s="48"/>
      <c r="Y190" s="48"/>
      <c r="Z190" s="48"/>
      <c r="AA190" s="48"/>
    </row>
    <row r="191" spans="22:27" x14ac:dyDescent="0.35">
      <c r="V191" s="48"/>
      <c r="W191" s="48"/>
      <c r="X191" s="48"/>
      <c r="Y191" s="48"/>
      <c r="Z191" s="48"/>
      <c r="AA191" s="48"/>
    </row>
    <row r="192" spans="22:27" x14ac:dyDescent="0.35">
      <c r="V192" s="48"/>
      <c r="W192" s="48"/>
      <c r="X192" s="48"/>
      <c r="Y192" s="48"/>
      <c r="Z192" s="48"/>
      <c r="AA192" s="48"/>
    </row>
    <row r="193" spans="22:27" x14ac:dyDescent="0.35">
      <c r="V193" s="48"/>
      <c r="W193" s="48"/>
      <c r="X193" s="48"/>
      <c r="Y193" s="48"/>
      <c r="Z193" s="48"/>
      <c r="AA193" s="48"/>
    </row>
    <row r="194" spans="22:27" x14ac:dyDescent="0.35">
      <c r="V194" s="48"/>
      <c r="W194" s="48"/>
      <c r="X194" s="48"/>
      <c r="Y194" s="48"/>
      <c r="Z194" s="48"/>
      <c r="AA194" s="48"/>
    </row>
    <row r="195" spans="22:27" x14ac:dyDescent="0.35">
      <c r="V195" s="48"/>
      <c r="W195" s="48"/>
      <c r="X195" s="48"/>
      <c r="Y195" s="48"/>
      <c r="Z195" s="48"/>
      <c r="AA195" s="48"/>
    </row>
    <row r="196" spans="22:27" x14ac:dyDescent="0.35">
      <c r="V196" s="48"/>
      <c r="W196" s="48"/>
      <c r="X196" s="48"/>
      <c r="Y196" s="48"/>
      <c r="Z196" s="48"/>
      <c r="AA196" s="48"/>
    </row>
    <row r="197" spans="22:27" x14ac:dyDescent="0.35">
      <c r="V197" s="48"/>
      <c r="W197" s="48"/>
      <c r="X197" s="48"/>
      <c r="Y197" s="48"/>
      <c r="Z197" s="48"/>
      <c r="AA197" s="48"/>
    </row>
    <row r="198" spans="22:27" x14ac:dyDescent="0.35">
      <c r="V198" s="48"/>
      <c r="W198" s="48"/>
      <c r="X198" s="48"/>
      <c r="Y198" s="48"/>
      <c r="Z198" s="48"/>
      <c r="AA198" s="48"/>
    </row>
    <row r="199" spans="22:27" x14ac:dyDescent="0.35">
      <c r="V199" s="48"/>
      <c r="W199" s="48"/>
      <c r="X199" s="48"/>
      <c r="Y199" s="48"/>
      <c r="Z199" s="48"/>
      <c r="AA199" s="48"/>
    </row>
    <row r="200" spans="22:27" x14ac:dyDescent="0.35">
      <c r="V200" s="48"/>
      <c r="W200" s="48"/>
      <c r="X200" s="48"/>
      <c r="Y200" s="48"/>
      <c r="Z200" s="48"/>
      <c r="AA200" s="48"/>
    </row>
    <row r="201" spans="22:27" x14ac:dyDescent="0.35">
      <c r="V201" s="48"/>
      <c r="W201" s="48"/>
      <c r="X201" s="48"/>
      <c r="Y201" s="48"/>
      <c r="Z201" s="48"/>
      <c r="AA201" s="48"/>
    </row>
  </sheetData>
  <mergeCells count="24">
    <mergeCell ref="B56:K56"/>
    <mergeCell ref="L56:U56"/>
    <mergeCell ref="B60:B62"/>
    <mergeCell ref="C60:C62"/>
    <mergeCell ref="D60:D62"/>
    <mergeCell ref="E60:E62"/>
    <mergeCell ref="F60:F62"/>
    <mergeCell ref="G60:G62"/>
    <mergeCell ref="H60:H62"/>
    <mergeCell ref="I60:K60"/>
    <mergeCell ref="L60:T60"/>
    <mergeCell ref="U60:U62"/>
    <mergeCell ref="E9:E11"/>
    <mergeCell ref="D9:D11"/>
    <mergeCell ref="F9:F11"/>
    <mergeCell ref="C9:C11"/>
    <mergeCell ref="L4:U4"/>
    <mergeCell ref="B4:K4"/>
    <mergeCell ref="L9:T9"/>
    <mergeCell ref="I9:K9"/>
    <mergeCell ref="H9:H11"/>
    <mergeCell ref="U9:U11"/>
    <mergeCell ref="G9:G11"/>
    <mergeCell ref="B9:B11"/>
  </mergeCells>
  <printOptions horizontalCentered="1"/>
  <pageMargins left="0.196850393700787" right="0.196850393700787" top="0.59055118110236204" bottom="0.59055118110236204" header="0.511811023622047" footer="0.511811023622047"/>
  <pageSetup paperSize="9" scale="43" orientation="portrait" r:id="rId1"/>
  <headerFooter alignWithMargins="0">
    <oddFooter>&amp;C&amp;"Times New Roman,Regular"&amp;20- &amp;P+17-</oddFooter>
  </headerFooter>
  <colBreaks count="1" manualBreakCount="1">
    <brk id="11" max="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G202"/>
  <sheetViews>
    <sheetView rightToLeft="1" view="pageBreakPreview" zoomScale="50" zoomScaleNormal="50" zoomScaleSheetLayoutView="50" workbookViewId="0"/>
  </sheetViews>
  <sheetFormatPr defaultRowHeight="21.75" x14ac:dyDescent="0.5"/>
  <cols>
    <col min="1" max="1" width="9.140625" style="129"/>
    <col min="2" max="2" width="78.140625" style="53" customWidth="1"/>
    <col min="3" max="11" width="15.85546875" style="129" customWidth="1"/>
    <col min="12" max="20" width="15.5703125" style="129" customWidth="1"/>
    <col min="21" max="21" width="78.5703125" style="53" customWidth="1"/>
    <col min="22" max="22" width="15.140625" style="1633" customWidth="1"/>
    <col min="23" max="24" width="9.85546875" style="1633" bestFit="1" customWidth="1"/>
    <col min="25" max="16384" width="9.140625" style="129"/>
  </cols>
  <sheetData>
    <row r="1" spans="1:33" s="5" customFormat="1" ht="13.5" customHeight="1" x14ac:dyDescent="0.65">
      <c r="B1" s="2"/>
      <c r="C1" s="2"/>
      <c r="D1" s="2"/>
      <c r="E1" s="2"/>
      <c r="F1" s="2"/>
      <c r="G1" s="2"/>
      <c r="H1" s="2"/>
      <c r="I1" s="2"/>
      <c r="J1" s="2"/>
      <c r="K1" s="2"/>
      <c r="L1" s="2"/>
      <c r="M1" s="2"/>
      <c r="N1" s="2"/>
      <c r="O1" s="2"/>
      <c r="P1" s="2"/>
      <c r="Q1" s="2"/>
      <c r="R1" s="2"/>
      <c r="S1" s="2"/>
      <c r="T1" s="2"/>
      <c r="V1" s="1623"/>
      <c r="W1" s="1623"/>
      <c r="X1" s="1623"/>
    </row>
    <row r="2" spans="1:33" s="5" customFormat="1" ht="13.5" customHeight="1" x14ac:dyDescent="0.65">
      <c r="B2" s="2"/>
      <c r="C2" s="2"/>
      <c r="D2" s="2"/>
      <c r="E2" s="2"/>
      <c r="F2" s="2"/>
      <c r="G2" s="2"/>
      <c r="H2" s="2"/>
      <c r="I2" s="2"/>
      <c r="J2" s="2"/>
      <c r="K2" s="2"/>
      <c r="L2" s="2"/>
      <c r="M2" s="2"/>
      <c r="N2" s="2"/>
      <c r="O2" s="2"/>
      <c r="P2" s="2"/>
      <c r="Q2" s="2"/>
      <c r="R2" s="2"/>
      <c r="S2" s="2"/>
      <c r="T2" s="2"/>
      <c r="U2" s="237"/>
      <c r="V2" s="1623"/>
      <c r="W2" s="1623"/>
      <c r="X2" s="1623"/>
    </row>
    <row r="3" spans="1:33" s="5" customFormat="1" ht="13.5" customHeight="1" x14ac:dyDescent="0.65">
      <c r="B3" s="2"/>
      <c r="C3" s="2"/>
      <c r="D3" s="2"/>
      <c r="E3" s="2"/>
      <c r="F3" s="2"/>
      <c r="G3" s="2"/>
      <c r="H3" s="2"/>
      <c r="I3" s="2"/>
      <c r="J3" s="2"/>
      <c r="K3" s="2"/>
      <c r="L3" s="2"/>
      <c r="M3" s="2"/>
      <c r="N3" s="2"/>
      <c r="O3" s="2"/>
      <c r="P3" s="2"/>
      <c r="Q3" s="2"/>
      <c r="R3" s="2"/>
      <c r="S3" s="2"/>
      <c r="T3" s="2"/>
      <c r="U3" s="238"/>
      <c r="V3" s="1623"/>
      <c r="W3" s="1623"/>
      <c r="X3" s="1623"/>
    </row>
    <row r="4" spans="1:33" s="1637" customFormat="1" ht="36.75" x14ac:dyDescent="0.85">
      <c r="B4" s="1818" t="s">
        <v>1828</v>
      </c>
      <c r="C4" s="1818"/>
      <c r="D4" s="1818"/>
      <c r="E4" s="1818"/>
      <c r="F4" s="1818"/>
      <c r="G4" s="1818"/>
      <c r="H4" s="1818"/>
      <c r="I4" s="1818"/>
      <c r="J4" s="1818"/>
      <c r="K4" s="1818"/>
      <c r="L4" s="1763" t="s">
        <v>1829</v>
      </c>
      <c r="M4" s="1763"/>
      <c r="N4" s="1763"/>
      <c r="O4" s="1763"/>
      <c r="P4" s="1763"/>
      <c r="Q4" s="1763"/>
      <c r="R4" s="1763"/>
      <c r="S4" s="1763"/>
      <c r="T4" s="1763"/>
      <c r="U4" s="1763"/>
      <c r="V4" s="1624"/>
      <c r="W4" s="1624"/>
      <c r="X4" s="1624"/>
      <c r="Y4" s="468"/>
      <c r="Z4" s="468"/>
      <c r="AA4" s="468"/>
      <c r="AB4" s="468"/>
      <c r="AC4" s="468"/>
      <c r="AD4" s="468"/>
      <c r="AE4" s="468"/>
      <c r="AF4" s="468"/>
      <c r="AG4" s="468"/>
    </row>
    <row r="5" spans="1:33" s="76" customFormat="1" ht="13.5" customHeight="1" x14ac:dyDescent="0.65">
      <c r="C5" s="75"/>
      <c r="D5" s="75"/>
      <c r="E5" s="75"/>
      <c r="F5" s="75"/>
      <c r="G5" s="75"/>
      <c r="H5" s="75"/>
      <c r="I5" s="75"/>
      <c r="J5" s="75"/>
      <c r="K5" s="75"/>
      <c r="L5" s="75"/>
      <c r="M5" s="75"/>
      <c r="N5" s="75"/>
      <c r="O5" s="75"/>
      <c r="P5" s="75"/>
      <c r="Q5" s="75"/>
      <c r="R5" s="75"/>
      <c r="S5" s="75"/>
      <c r="T5" s="75"/>
      <c r="U5" s="75"/>
      <c r="V5" s="1625"/>
      <c r="W5" s="1623"/>
      <c r="X5" s="1623"/>
    </row>
    <row r="6" spans="1:33" s="5" customFormat="1" ht="13.5" customHeight="1" x14ac:dyDescent="0.65">
      <c r="A6" s="240"/>
      <c r="B6" s="240"/>
      <c r="C6" s="240"/>
      <c r="D6" s="240"/>
      <c r="E6" s="240"/>
      <c r="F6" s="240"/>
      <c r="G6" s="240"/>
      <c r="H6" s="240"/>
      <c r="I6" s="241"/>
      <c r="J6" s="241"/>
      <c r="K6" s="241"/>
      <c r="L6" s="241"/>
      <c r="M6" s="241"/>
      <c r="N6" s="241"/>
      <c r="O6" s="241"/>
      <c r="P6" s="241"/>
      <c r="Q6" s="241"/>
      <c r="R6" s="241"/>
      <c r="S6" s="241"/>
      <c r="T6" s="241"/>
      <c r="U6" s="240"/>
      <c r="V6" s="238"/>
      <c r="W6" s="238"/>
      <c r="X6" s="1625"/>
      <c r="Y6" s="2"/>
      <c r="Z6" s="2"/>
      <c r="AA6" s="2"/>
      <c r="AB6" s="2"/>
      <c r="AC6" s="2"/>
    </row>
    <row r="7" spans="1:33" s="492" customFormat="1" ht="22.5" x14ac:dyDescent="0.5">
      <c r="B7" s="493" t="s">
        <v>1757</v>
      </c>
      <c r="U7" s="494" t="s">
        <v>1758</v>
      </c>
      <c r="V7" s="1626"/>
      <c r="W7" s="1626"/>
      <c r="X7" s="1626"/>
    </row>
    <row r="8" spans="1:33" s="76" customFormat="1" ht="6" customHeight="1" thickBot="1" x14ac:dyDescent="0.7">
      <c r="C8" s="75"/>
      <c r="D8" s="75"/>
      <c r="E8" s="75"/>
      <c r="F8" s="75"/>
      <c r="G8" s="75"/>
      <c r="H8" s="75"/>
      <c r="I8" s="75"/>
      <c r="J8" s="75"/>
      <c r="K8" s="75"/>
      <c r="L8" s="75"/>
      <c r="M8" s="75"/>
      <c r="N8" s="75"/>
      <c r="O8" s="75"/>
      <c r="P8" s="75"/>
      <c r="Q8" s="75"/>
      <c r="R8" s="75"/>
      <c r="S8" s="75"/>
      <c r="T8" s="75"/>
      <c r="U8" s="75"/>
      <c r="V8" s="1625"/>
      <c r="W8" s="1623"/>
      <c r="X8" s="1623"/>
    </row>
    <row r="9" spans="1:33" s="1521" customFormat="1" ht="25.5" customHeight="1" thickTop="1" x14ac:dyDescent="0.7">
      <c r="A9" s="258"/>
      <c r="B9" s="1819" t="s">
        <v>887</v>
      </c>
      <c r="C9" s="1758">
        <v>2010</v>
      </c>
      <c r="D9" s="1758">
        <v>2011</v>
      </c>
      <c r="E9" s="1758">
        <v>2012</v>
      </c>
      <c r="F9" s="1758">
        <v>2013</v>
      </c>
      <c r="G9" s="1758">
        <v>2014</v>
      </c>
      <c r="H9" s="1758">
        <v>2015</v>
      </c>
      <c r="I9" s="1785">
        <v>2015</v>
      </c>
      <c r="J9" s="1786"/>
      <c r="K9" s="1786"/>
      <c r="L9" s="1783">
        <v>2015</v>
      </c>
      <c r="M9" s="1783"/>
      <c r="N9" s="1783"/>
      <c r="O9" s="1783"/>
      <c r="P9" s="1783"/>
      <c r="Q9" s="1783"/>
      <c r="R9" s="1783"/>
      <c r="S9" s="1783"/>
      <c r="T9" s="1784"/>
      <c r="U9" s="1765" t="s">
        <v>886</v>
      </c>
      <c r="V9" s="1627"/>
      <c r="W9" s="1627"/>
      <c r="X9" s="1627"/>
    </row>
    <row r="10" spans="1:33" s="258" customFormat="1" ht="21" customHeight="1" x14ac:dyDescent="0.7">
      <c r="B10" s="1820"/>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87"/>
      <c r="V10" s="1628"/>
      <c r="W10" s="1628"/>
      <c r="X10" s="1628"/>
    </row>
    <row r="11" spans="1:33" s="338" customFormat="1" ht="21" customHeight="1" x14ac:dyDescent="0.7">
      <c r="A11" s="258"/>
      <c r="B11" s="1821"/>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88"/>
      <c r="V11" s="1629"/>
      <c r="W11" s="1629"/>
      <c r="X11" s="1629"/>
    </row>
    <row r="12" spans="1:33" s="484" customFormat="1" ht="8.25" customHeight="1" x14ac:dyDescent="0.7">
      <c r="B12" s="485"/>
      <c r="C12" s="486"/>
      <c r="D12" s="486"/>
      <c r="E12" s="486"/>
      <c r="F12" s="486"/>
      <c r="G12" s="486"/>
      <c r="H12" s="486"/>
      <c r="I12" s="488"/>
      <c r="J12" s="487"/>
      <c r="K12" s="487"/>
      <c r="L12" s="487"/>
      <c r="M12" s="487"/>
      <c r="N12" s="487"/>
      <c r="O12" s="487"/>
      <c r="P12" s="487"/>
      <c r="Q12" s="487"/>
      <c r="R12" s="487"/>
      <c r="S12" s="487"/>
      <c r="T12" s="489"/>
      <c r="U12" s="490"/>
      <c r="V12" s="1630"/>
      <c r="W12" s="1630"/>
      <c r="X12" s="1630"/>
    </row>
    <row r="13" spans="1:33" s="1158" customFormat="1" ht="26.1" customHeight="1" x14ac:dyDescent="0.2">
      <c r="B13" s="1190" t="s">
        <v>808</v>
      </c>
      <c r="C13" s="1159"/>
      <c r="D13" s="1159"/>
      <c r="E13" s="1159"/>
      <c r="F13" s="1159"/>
      <c r="G13" s="1159"/>
      <c r="H13" s="1159"/>
      <c r="I13" s="1161"/>
      <c r="J13" s="1160"/>
      <c r="K13" s="1160"/>
      <c r="L13" s="1160"/>
      <c r="M13" s="1160"/>
      <c r="N13" s="1160"/>
      <c r="O13" s="1160"/>
      <c r="P13" s="1160"/>
      <c r="Q13" s="1160"/>
      <c r="R13" s="1160"/>
      <c r="S13" s="1160"/>
      <c r="T13" s="1162"/>
      <c r="U13" s="1197" t="s">
        <v>809</v>
      </c>
      <c r="V13" s="898"/>
      <c r="W13" s="898"/>
      <c r="X13" s="898"/>
    </row>
    <row r="14" spans="1:33" s="1158" customFormat="1" ht="12" customHeight="1" x14ac:dyDescent="0.2">
      <c r="B14" s="1191"/>
      <c r="C14" s="1159"/>
      <c r="D14" s="1159"/>
      <c r="E14" s="1159"/>
      <c r="F14" s="1159"/>
      <c r="G14" s="1159"/>
      <c r="H14" s="1159"/>
      <c r="I14" s="1161"/>
      <c r="J14" s="1160"/>
      <c r="K14" s="1160"/>
      <c r="L14" s="1160"/>
      <c r="M14" s="1160"/>
      <c r="N14" s="1160"/>
      <c r="O14" s="1160"/>
      <c r="P14" s="1160"/>
      <c r="Q14" s="1160"/>
      <c r="R14" s="1160"/>
      <c r="S14" s="1160"/>
      <c r="T14" s="1162"/>
      <c r="U14" s="1198"/>
      <c r="V14" s="898"/>
      <c r="W14" s="898"/>
      <c r="X14" s="898"/>
    </row>
    <row r="15" spans="1:33" s="848" customFormat="1" ht="26.1" customHeight="1" x14ac:dyDescent="0.2">
      <c r="B15" s="1193" t="s">
        <v>1814</v>
      </c>
      <c r="C15" s="1163"/>
      <c r="D15" s="1163"/>
      <c r="E15" s="1163"/>
      <c r="F15" s="1163"/>
      <c r="G15" s="1163"/>
      <c r="H15" s="1163"/>
      <c r="I15" s="1173"/>
      <c r="J15" s="1164"/>
      <c r="K15" s="1164"/>
      <c r="L15" s="1164"/>
      <c r="M15" s="1164"/>
      <c r="N15" s="1164"/>
      <c r="O15" s="1164"/>
      <c r="P15" s="1164"/>
      <c r="Q15" s="1164"/>
      <c r="R15" s="1164"/>
      <c r="S15" s="1164"/>
      <c r="T15" s="1174"/>
      <c r="U15" s="491" t="s">
        <v>1812</v>
      </c>
      <c r="V15" s="1622"/>
      <c r="W15" s="1622"/>
      <c r="X15" s="1574"/>
      <c r="Y15" s="1574"/>
      <c r="Z15" s="1574"/>
    </row>
    <row r="16" spans="1:33" s="848" customFormat="1" ht="26.1" customHeight="1" x14ac:dyDescent="0.2">
      <c r="B16" s="1192" t="s">
        <v>1707</v>
      </c>
      <c r="C16" s="1163">
        <v>46.503803854326691</v>
      </c>
      <c r="D16" s="1163">
        <v>48.349056164383484</v>
      </c>
      <c r="E16" s="1163">
        <v>64.685300546448076</v>
      </c>
      <c r="F16" s="1163">
        <v>108.87943835616437</v>
      </c>
      <c r="G16" s="1163">
        <v>154.18963013698652</v>
      </c>
      <c r="H16" s="1163">
        <v>237.21539726027424</v>
      </c>
      <c r="I16" s="1167">
        <v>184.75612903225812</v>
      </c>
      <c r="J16" s="1165">
        <v>201.82446428571424</v>
      </c>
      <c r="K16" s="1165">
        <v>210.16725806451615</v>
      </c>
      <c r="L16" s="1165">
        <v>216.32349999999997</v>
      </c>
      <c r="M16" s="1165">
        <v>222.00983870967741</v>
      </c>
      <c r="N16" s="1165">
        <v>234.4521666666667</v>
      </c>
      <c r="O16" s="1165">
        <v>238.66241935483868</v>
      </c>
      <c r="P16" s="1165">
        <v>241.58677419354837</v>
      </c>
      <c r="Q16" s="1165">
        <v>249.75483333333324</v>
      </c>
      <c r="R16" s="1165">
        <v>253.27548387096772</v>
      </c>
      <c r="S16" s="1165">
        <v>285.11716666666678</v>
      </c>
      <c r="T16" s="1166">
        <v>306.41645161290319</v>
      </c>
      <c r="U16" s="1002" t="s">
        <v>1708</v>
      </c>
      <c r="V16" s="1574"/>
      <c r="W16" s="1574"/>
      <c r="X16" s="1574"/>
      <c r="Y16" s="1574"/>
      <c r="Z16" s="1574"/>
    </row>
    <row r="17" spans="2:26" s="848" customFormat="1" ht="26.1" customHeight="1" x14ac:dyDescent="0.2">
      <c r="B17" s="1194" t="s">
        <v>810</v>
      </c>
      <c r="C17" s="1163">
        <v>61.668608666794675</v>
      </c>
      <c r="D17" s="1163">
        <v>67.317511095890467</v>
      </c>
      <c r="E17" s="1163">
        <v>83.159986338797808</v>
      </c>
      <c r="F17" s="1163">
        <v>145.02405479452051</v>
      </c>
      <c r="G17" s="1163">
        <v>204.40553424657512</v>
      </c>
      <c r="H17" s="1163">
        <v>262.97943835616434</v>
      </c>
      <c r="I17" s="1173">
        <v>215.87064516129033</v>
      </c>
      <c r="J17" s="1164">
        <v>229.1326785714285</v>
      </c>
      <c r="K17" s="1164">
        <v>227.83806451612907</v>
      </c>
      <c r="L17" s="1164">
        <v>233.44183333333334</v>
      </c>
      <c r="M17" s="1164">
        <v>247.77483870967743</v>
      </c>
      <c r="N17" s="1164">
        <v>263.13</v>
      </c>
      <c r="O17" s="1164">
        <v>262.9003225806452</v>
      </c>
      <c r="P17" s="1164">
        <v>268.95774193548391</v>
      </c>
      <c r="Q17" s="1164">
        <v>280.53166666666664</v>
      </c>
      <c r="R17" s="1164">
        <v>284.2682258064516</v>
      </c>
      <c r="S17" s="1164">
        <v>306.12733333333341</v>
      </c>
      <c r="T17" s="1174">
        <v>333.51451612903224</v>
      </c>
      <c r="U17" s="1002" t="s">
        <v>811</v>
      </c>
      <c r="V17" s="1574"/>
      <c r="W17" s="1574"/>
      <c r="X17" s="1574"/>
      <c r="Y17" s="1574"/>
      <c r="Z17" s="1574"/>
    </row>
    <row r="18" spans="2:26" s="848" customFormat="1" ht="26.1" customHeight="1" x14ac:dyDescent="0.2">
      <c r="B18" s="1194" t="s">
        <v>812</v>
      </c>
      <c r="C18" s="1163">
        <v>71.848463319418826</v>
      </c>
      <c r="D18" s="1163">
        <v>77.552174657534238</v>
      </c>
      <c r="E18" s="1163">
        <v>102.58270491803283</v>
      </c>
      <c r="F18" s="1163">
        <v>170.97628767123291</v>
      </c>
      <c r="G18" s="1163">
        <v>253.74315068493146</v>
      </c>
      <c r="H18" s="1163">
        <v>362.74991780821904</v>
      </c>
      <c r="I18" s="1173">
        <v>281.05564516129039</v>
      </c>
      <c r="J18" s="1164">
        <v>309.18803571428566</v>
      </c>
      <c r="K18" s="1164">
        <v>315.22032258064519</v>
      </c>
      <c r="L18" s="1164">
        <v>323.33333333333337</v>
      </c>
      <c r="M18" s="1164">
        <v>342.85451612903216</v>
      </c>
      <c r="N18" s="1164">
        <v>365.13616666666667</v>
      </c>
      <c r="O18" s="1164">
        <v>371.49564516129038</v>
      </c>
      <c r="P18" s="1164">
        <v>376.7156451612903</v>
      </c>
      <c r="Q18" s="1164">
        <v>383.54333333333335</v>
      </c>
      <c r="R18" s="1164">
        <v>387.95193548387095</v>
      </c>
      <c r="S18" s="1164">
        <v>433.41416666666674</v>
      </c>
      <c r="T18" s="1174">
        <v>459.66258064516137</v>
      </c>
      <c r="U18" s="1002" t="s">
        <v>813</v>
      </c>
      <c r="V18" s="1574"/>
      <c r="W18" s="1574"/>
      <c r="X18" s="1574"/>
      <c r="Y18" s="1574"/>
      <c r="Z18" s="1574"/>
    </row>
    <row r="19" spans="2:26" s="848" customFormat="1" ht="26.1" customHeight="1" x14ac:dyDescent="0.2">
      <c r="B19" s="1194" t="s">
        <v>1759</v>
      </c>
      <c r="C19" s="1163">
        <v>53.00715973374551</v>
      </c>
      <c r="D19" s="1163">
        <v>60.753155205479452</v>
      </c>
      <c r="E19" s="1163">
        <v>81.022445355191323</v>
      </c>
      <c r="F19" s="1163">
        <v>111.1263972602739</v>
      </c>
      <c r="G19" s="1163">
        <v>145.59950684931511</v>
      </c>
      <c r="H19" s="1163">
        <v>195.83898630136969</v>
      </c>
      <c r="I19" s="1173">
        <v>156.1006451612904</v>
      </c>
      <c r="J19" s="1164">
        <v>170.04160714285717</v>
      </c>
      <c r="K19" s="1164">
        <v>174.77145161290321</v>
      </c>
      <c r="L19" s="1164">
        <v>181.03833333333333</v>
      </c>
      <c r="M19" s="1164">
        <v>183.89725806451614</v>
      </c>
      <c r="N19" s="1164">
        <v>189.53666666666663</v>
      </c>
      <c r="O19" s="1164">
        <v>193.57935483870972</v>
      </c>
      <c r="P19" s="1164">
        <v>196.11290322580646</v>
      </c>
      <c r="Q19" s="1164">
        <v>208.06699999999998</v>
      </c>
      <c r="R19" s="1164">
        <v>210.80322580645165</v>
      </c>
      <c r="S19" s="1164">
        <v>232.70333333333332</v>
      </c>
      <c r="T19" s="1174">
        <v>251.8224193548387</v>
      </c>
      <c r="U19" s="1002" t="s">
        <v>1058</v>
      </c>
      <c r="V19" s="1574"/>
      <c r="W19" s="1574"/>
      <c r="X19" s="1574"/>
      <c r="Y19" s="1574"/>
      <c r="Z19" s="1574"/>
    </row>
    <row r="20" spans="2:26" s="848" customFormat="1" ht="26.1" customHeight="1" x14ac:dyDescent="0.2">
      <c r="B20" s="1194" t="s">
        <v>814</v>
      </c>
      <c r="C20" s="1163">
        <v>12.457244392816181</v>
      </c>
      <c r="D20" s="1163">
        <v>12.892644109589057</v>
      </c>
      <c r="E20" s="1163">
        <v>17.248620218579241</v>
      </c>
      <c r="F20" s="1163">
        <v>29.031164383561634</v>
      </c>
      <c r="G20" s="1163">
        <v>41.10497260273975</v>
      </c>
      <c r="H20" s="1163">
        <v>63.235465753424648</v>
      </c>
      <c r="I20" s="1173">
        <v>49.193225806451608</v>
      </c>
      <c r="J20" s="1164">
        <v>53.800357142857145</v>
      </c>
      <c r="K20" s="1164">
        <v>56.023548387096753</v>
      </c>
      <c r="L20" s="1164">
        <v>57.68683333333334</v>
      </c>
      <c r="M20" s="1164">
        <v>59.185161290322583</v>
      </c>
      <c r="N20" s="1164">
        <v>62.505500000000019</v>
      </c>
      <c r="O20" s="1164">
        <v>63.611612903225819</v>
      </c>
      <c r="P20" s="1164">
        <v>64.40129032258065</v>
      </c>
      <c r="Q20" s="1164">
        <v>66.594333333333338</v>
      </c>
      <c r="R20" s="1164">
        <v>67.559032258064519</v>
      </c>
      <c r="S20" s="1164">
        <v>75.995166666666663</v>
      </c>
      <c r="T20" s="1174">
        <v>81.673870967741919</v>
      </c>
      <c r="U20" s="1002" t="s">
        <v>815</v>
      </c>
      <c r="V20" s="1574"/>
      <c r="W20" s="1574"/>
      <c r="X20" s="1574"/>
      <c r="Y20" s="1574"/>
      <c r="Z20" s="1574"/>
    </row>
    <row r="21" spans="2:26" s="848" customFormat="1" ht="26.1" customHeight="1" x14ac:dyDescent="0.2">
      <c r="B21" s="1194" t="s">
        <v>816</v>
      </c>
      <c r="C21" s="1163">
        <v>65.903341729887359</v>
      </c>
      <c r="D21" s="1163">
        <v>68.210920547945307</v>
      </c>
      <c r="E21" s="1163">
        <v>91.280450819672097</v>
      </c>
      <c r="F21" s="1163">
        <v>153.75620547945206</v>
      </c>
      <c r="G21" s="1163">
        <v>217.79304109589052</v>
      </c>
      <c r="H21" s="1163">
        <v>334.6870547945208</v>
      </c>
      <c r="I21" s="1173">
        <v>260.52629032258056</v>
      </c>
      <c r="J21" s="1164">
        <v>284.51857142857136</v>
      </c>
      <c r="K21" s="1164">
        <v>296.62838709677419</v>
      </c>
      <c r="L21" s="1164">
        <v>305.34249999999997</v>
      </c>
      <c r="M21" s="1164">
        <v>313.40306451612901</v>
      </c>
      <c r="N21" s="1164">
        <v>330.93449999999996</v>
      </c>
      <c r="O21" s="1164">
        <v>336.82225806451612</v>
      </c>
      <c r="P21" s="1164">
        <v>340.961935483871</v>
      </c>
      <c r="Q21" s="1164">
        <v>352.45333333333326</v>
      </c>
      <c r="R21" s="1164">
        <v>357.47096774193545</v>
      </c>
      <c r="S21" s="1164">
        <v>402.01116666666667</v>
      </c>
      <c r="T21" s="1174">
        <v>431.99387096774211</v>
      </c>
      <c r="U21" s="1002" t="s">
        <v>817</v>
      </c>
      <c r="V21" s="1574"/>
      <c r="W21" s="1574"/>
      <c r="X21" s="1574"/>
      <c r="Y21" s="1574"/>
      <c r="Z21" s="1574"/>
    </row>
    <row r="22" spans="2:26" s="848" customFormat="1" ht="26.1" customHeight="1" x14ac:dyDescent="0.2">
      <c r="B22" s="1194" t="s">
        <v>818</v>
      </c>
      <c r="C22" s="1178">
        <v>3.0937499999999996E-2</v>
      </c>
      <c r="D22" s="1178">
        <v>3.2009669871794877E-2</v>
      </c>
      <c r="E22" s="1178">
        <v>4.3140317640692642E-2</v>
      </c>
      <c r="F22" s="1178">
        <v>7.1413318815035265E-2</v>
      </c>
      <c r="G22" s="1178">
        <v>0.10779655986615921</v>
      </c>
      <c r="H22" s="1163">
        <v>0.15704954002926419</v>
      </c>
      <c r="I22" s="1177">
        <v>0.12315</v>
      </c>
      <c r="J22" s="1175">
        <v>0.13419999999999999</v>
      </c>
      <c r="K22" s="1175">
        <v>0.13949999999999999</v>
      </c>
      <c r="L22" s="1175">
        <v>0.14374999999999999</v>
      </c>
      <c r="M22" s="1175">
        <v>0.14730000000000001</v>
      </c>
      <c r="N22" s="1175">
        <v>0.15545</v>
      </c>
      <c r="O22" s="1175">
        <v>0.15545</v>
      </c>
      <c r="P22" s="1175">
        <v>0.16020333333333336</v>
      </c>
      <c r="Q22" s="1175">
        <v>0.16557891304347827</v>
      </c>
      <c r="R22" s="1175">
        <v>0.16811949999999995</v>
      </c>
      <c r="S22" s="1175">
        <v>0.18904969230769228</v>
      </c>
      <c r="T22" s="1176">
        <v>0.20284304166666667</v>
      </c>
      <c r="U22" s="1002" t="s">
        <v>819</v>
      </c>
      <c r="V22" s="1574"/>
      <c r="W22" s="1574"/>
      <c r="X22" s="1574"/>
      <c r="Y22" s="1574"/>
      <c r="Z22" s="1574"/>
    </row>
    <row r="23" spans="2:26" s="848" customFormat="1" ht="26.1" customHeight="1" x14ac:dyDescent="0.2">
      <c r="B23" s="1194" t="s">
        <v>820</v>
      </c>
      <c r="C23" s="1163">
        <v>8.2695285384229376</v>
      </c>
      <c r="D23" s="1163">
        <v>8.1326958904109734</v>
      </c>
      <c r="E23" s="1163">
        <v>10.653770491803272</v>
      </c>
      <c r="F23" s="1163">
        <v>15.816972602739732</v>
      </c>
      <c r="G23" s="1163">
        <v>21.758246575342469</v>
      </c>
      <c r="H23" s="1163">
        <v>30.710835616438345</v>
      </c>
      <c r="I23" s="1173">
        <v>25.48193548387097</v>
      </c>
      <c r="J23" s="1164">
        <v>26.469642857142855</v>
      </c>
      <c r="K23" s="1164">
        <v>27.542258064516133</v>
      </c>
      <c r="L23" s="1164">
        <v>28.364166666666666</v>
      </c>
      <c r="M23" s="1164">
        <v>29.090322580645164</v>
      </c>
      <c r="N23" s="1164">
        <v>30.724000000000004</v>
      </c>
      <c r="O23" s="1164">
        <v>30.609032258064509</v>
      </c>
      <c r="P23" s="1164">
        <v>30.865806451612904</v>
      </c>
      <c r="Q23" s="1164">
        <v>31.905833333333341</v>
      </c>
      <c r="R23" s="1164">
        <v>31.99919354838709</v>
      </c>
      <c r="S23" s="1164">
        <v>36.072666666666663</v>
      </c>
      <c r="T23" s="1174">
        <v>39.130967741935478</v>
      </c>
      <c r="U23" s="1002" t="s">
        <v>821</v>
      </c>
      <c r="V23" s="1574"/>
      <c r="W23" s="1574"/>
      <c r="X23" s="1574"/>
      <c r="Y23" s="1574"/>
      <c r="Z23" s="1574"/>
    </row>
    <row r="24" spans="2:26" s="848" customFormat="1" ht="26.1" customHeight="1" x14ac:dyDescent="0.2">
      <c r="B24" s="1194" t="s">
        <v>822</v>
      </c>
      <c r="C24" s="1163">
        <v>30.9025</v>
      </c>
      <c r="D24" s="1163">
        <v>28.854043789543784</v>
      </c>
      <c r="E24" s="1163">
        <v>36.119219069664908</v>
      </c>
      <c r="F24" s="1163">
        <v>56.386002921075843</v>
      </c>
      <c r="G24" s="1163">
        <v>70.419268277797897</v>
      </c>
      <c r="H24" s="1163">
        <v>86.43</v>
      </c>
      <c r="I24" s="1173">
        <v>79.53</v>
      </c>
      <c r="J24" s="1164">
        <v>79.53</v>
      </c>
      <c r="K24" s="1164">
        <v>81.164999999999992</v>
      </c>
      <c r="L24" s="1164">
        <v>81.474999999999994</v>
      </c>
      <c r="M24" s="1164">
        <v>83.949999999999989</v>
      </c>
      <c r="N24" s="1164">
        <v>86.814999999999998</v>
      </c>
      <c r="O24" s="1164">
        <v>86.814999999999998</v>
      </c>
      <c r="P24" s="1164">
        <v>84.760753703703713</v>
      </c>
      <c r="Q24" s="1164">
        <v>82.796956521739119</v>
      </c>
      <c r="R24" s="1164">
        <v>86.585602173913031</v>
      </c>
      <c r="S24" s="1164">
        <v>99.054199999999994</v>
      </c>
      <c r="T24" s="1174">
        <v>104.669</v>
      </c>
      <c r="U24" s="1002" t="s">
        <v>823</v>
      </c>
      <c r="V24" s="1574"/>
      <c r="W24" s="1574"/>
      <c r="X24" s="1574"/>
      <c r="Y24" s="1574"/>
      <c r="Z24" s="1574"/>
    </row>
    <row r="25" spans="2:26" s="848" customFormat="1" ht="12" customHeight="1" x14ac:dyDescent="0.2">
      <c r="B25" s="1194"/>
      <c r="C25" s="1163"/>
      <c r="D25" s="1163"/>
      <c r="E25" s="1163"/>
      <c r="F25" s="1163"/>
      <c r="G25" s="1163"/>
      <c r="H25" s="1163"/>
      <c r="I25" s="1173"/>
      <c r="J25" s="1164"/>
      <c r="K25" s="1164"/>
      <c r="L25" s="1164"/>
      <c r="M25" s="1164"/>
      <c r="N25" s="1164"/>
      <c r="O25" s="1164"/>
      <c r="P25" s="1164"/>
      <c r="Q25" s="1164"/>
      <c r="R25" s="1164"/>
      <c r="S25" s="1164"/>
      <c r="T25" s="1174"/>
      <c r="U25" s="1002"/>
      <c r="V25" s="1574"/>
      <c r="W25" s="1574"/>
      <c r="X25" s="1574"/>
      <c r="Y25" s="1574"/>
      <c r="Z25" s="1574"/>
    </row>
    <row r="26" spans="2:26" s="848" customFormat="1" ht="26.1" customHeight="1" x14ac:dyDescent="0.2">
      <c r="B26" s="1191" t="s">
        <v>1808</v>
      </c>
      <c r="C26" s="1163">
        <v>70.943465805979159</v>
      </c>
      <c r="D26" s="1163">
        <v>76.331399744982221</v>
      </c>
      <c r="E26" s="1163">
        <v>99.0522985628415</v>
      </c>
      <c r="F26" s="1163">
        <v>165.66927947843828</v>
      </c>
      <c r="G26" s="1163">
        <v>233.97934623383577</v>
      </c>
      <c r="H26" s="1163">
        <v>331.75576748479409</v>
      </c>
      <c r="I26" s="1173">
        <v>262.97964573064519</v>
      </c>
      <c r="J26" s="1164">
        <v>285.11983920178579</v>
      </c>
      <c r="K26" s="1164">
        <v>290.91131563709683</v>
      </c>
      <c r="L26" s="1164">
        <v>299.31778238499999</v>
      </c>
      <c r="M26" s="1164">
        <v>311.89089211935493</v>
      </c>
      <c r="N26" s="1164">
        <v>329.4261324416666</v>
      </c>
      <c r="O26" s="1164">
        <v>333.28783550161296</v>
      </c>
      <c r="P26" s="1164">
        <v>338.76552091290313</v>
      </c>
      <c r="Q26" s="1164">
        <v>351.56178798166661</v>
      </c>
      <c r="R26" s="1164">
        <v>356.0357365822581</v>
      </c>
      <c r="S26" s="1164">
        <v>393.9792505933334</v>
      </c>
      <c r="T26" s="1174">
        <v>424.80489326612894</v>
      </c>
      <c r="U26" s="491" t="s">
        <v>1813</v>
      </c>
      <c r="V26" s="1574"/>
      <c r="W26" s="1574"/>
      <c r="X26" s="1574"/>
      <c r="Y26" s="1574"/>
      <c r="Z26" s="1574"/>
    </row>
    <row r="27" spans="2:26" s="848" customFormat="1" ht="12" customHeight="1" x14ac:dyDescent="0.2">
      <c r="B27" s="1191"/>
      <c r="C27" s="1163"/>
      <c r="D27" s="1163"/>
      <c r="E27" s="1163"/>
      <c r="F27" s="1163"/>
      <c r="G27" s="1163"/>
      <c r="H27" s="1163"/>
      <c r="I27" s="1173"/>
      <c r="J27" s="1164"/>
      <c r="K27" s="1164"/>
      <c r="L27" s="1164"/>
      <c r="M27" s="1164"/>
      <c r="N27" s="1164"/>
      <c r="O27" s="1164"/>
      <c r="P27" s="1164"/>
      <c r="Q27" s="1164"/>
      <c r="R27" s="1164"/>
      <c r="S27" s="1164"/>
      <c r="T27" s="1174"/>
      <c r="U27" s="491"/>
      <c r="V27" s="1574"/>
      <c r="W27" s="1574"/>
      <c r="X27" s="1574"/>
      <c r="Y27" s="1574"/>
      <c r="Z27" s="1574"/>
    </row>
    <row r="28" spans="2:26" s="848" customFormat="1" ht="26.1" customHeight="1" x14ac:dyDescent="0.2">
      <c r="B28" s="1191" t="s">
        <v>1816</v>
      </c>
      <c r="C28" s="1163"/>
      <c r="D28" s="1163"/>
      <c r="E28" s="1163"/>
      <c r="F28" s="1163"/>
      <c r="G28" s="1163"/>
      <c r="H28" s="1163"/>
      <c r="I28" s="1173"/>
      <c r="J28" s="1164"/>
      <c r="K28" s="1164"/>
      <c r="L28" s="1164"/>
      <c r="M28" s="1164"/>
      <c r="N28" s="1164"/>
      <c r="O28" s="1164"/>
      <c r="P28" s="1164"/>
      <c r="Q28" s="1164"/>
      <c r="R28" s="1164"/>
      <c r="S28" s="1164"/>
      <c r="T28" s="1174"/>
      <c r="U28" s="491" t="s">
        <v>1815</v>
      </c>
      <c r="V28" s="1574"/>
      <c r="W28" s="1574"/>
      <c r="X28" s="1574"/>
      <c r="Y28" s="1574"/>
      <c r="Z28" s="1574"/>
    </row>
    <row r="29" spans="2:26" s="848" customFormat="1" ht="26.1" customHeight="1" x14ac:dyDescent="0.2">
      <c r="B29" s="1194" t="s">
        <v>1039</v>
      </c>
      <c r="C29" s="1178">
        <v>1.5256723333333333</v>
      </c>
      <c r="D29" s="1178">
        <v>1.5792181917808219</v>
      </c>
      <c r="E29" s="1178">
        <v>1.5314644535519146</v>
      </c>
      <c r="F29" s="1178">
        <v>1.5201410849315065</v>
      </c>
      <c r="G29" s="1178">
        <v>1.5196029041095895</v>
      </c>
      <c r="H29" s="1178">
        <v>1.3994962191780824</v>
      </c>
      <c r="I29" s="1177">
        <v>1.42361</v>
      </c>
      <c r="J29" s="1175">
        <v>1.412709</v>
      </c>
      <c r="K29" s="1175">
        <v>1.384307</v>
      </c>
      <c r="L29" s="1175">
        <v>1.383616</v>
      </c>
      <c r="M29" s="1175">
        <v>1.4049100000000001</v>
      </c>
      <c r="N29" s="1175">
        <v>1.4050100000000001</v>
      </c>
      <c r="O29" s="1175">
        <v>1.3964799999999999</v>
      </c>
      <c r="P29" s="1175">
        <v>1.40219</v>
      </c>
      <c r="Q29" s="1175">
        <v>1.4076200000000001</v>
      </c>
      <c r="R29" s="1175">
        <v>1.4057999999999999</v>
      </c>
      <c r="S29" s="1175">
        <v>1.381985</v>
      </c>
      <c r="T29" s="1176">
        <v>1.3863300000000001</v>
      </c>
      <c r="U29" s="1002" t="s">
        <v>1238</v>
      </c>
      <c r="V29" s="1574"/>
      <c r="W29" s="1574"/>
      <c r="X29" s="1574"/>
      <c r="Y29" s="1574"/>
      <c r="Z29" s="1574"/>
    </row>
    <row r="30" spans="2:26" s="848" customFormat="1" ht="26.1" customHeight="1" x14ac:dyDescent="0.2">
      <c r="B30" s="1194" t="s">
        <v>1760</v>
      </c>
      <c r="C30" s="1178">
        <v>1.3296872488280627</v>
      </c>
      <c r="D30" s="1178">
        <v>1.3915500000000001</v>
      </c>
      <c r="E30" s="1178">
        <v>1.2870999999999999</v>
      </c>
      <c r="F30" s="1178">
        <v>1.33304</v>
      </c>
      <c r="G30" s="1178">
        <v>1.3306</v>
      </c>
      <c r="H30" s="1178">
        <v>1.1133200000000001</v>
      </c>
      <c r="I30" s="1177">
        <v>1.2192285714285713</v>
      </c>
      <c r="J30" s="1175">
        <v>1.1358312499999998</v>
      </c>
      <c r="K30" s="1175">
        <v>1.0862235294117648</v>
      </c>
      <c r="L30" s="1175">
        <v>1.0799555555555556</v>
      </c>
      <c r="M30" s="1175">
        <v>1.115</v>
      </c>
      <c r="N30" s="1175">
        <v>1.1232250000000001</v>
      </c>
      <c r="O30" s="1175">
        <v>1.1022882352941179</v>
      </c>
      <c r="P30" s="1175">
        <v>1.1133823529411766</v>
      </c>
      <c r="Q30" s="1175">
        <v>1.1236764705882354</v>
      </c>
      <c r="R30" s="1175">
        <v>1.1217000000000001</v>
      </c>
      <c r="S30" s="1175">
        <v>1.0748882352941176</v>
      </c>
      <c r="T30" s="1176">
        <v>1.0870312499999999</v>
      </c>
      <c r="U30" s="1002" t="s">
        <v>1763</v>
      </c>
      <c r="V30" s="1574"/>
      <c r="W30" s="1574"/>
      <c r="X30" s="1574"/>
      <c r="Y30" s="1574"/>
      <c r="Z30" s="1574"/>
    </row>
    <row r="31" spans="2:26" s="848" customFormat="1" ht="26.1" customHeight="1" x14ac:dyDescent="0.2">
      <c r="B31" s="1194" t="s">
        <v>1761</v>
      </c>
      <c r="C31" s="1178">
        <v>1.5467406976446494</v>
      </c>
      <c r="D31" s="1178">
        <v>1.603</v>
      </c>
      <c r="E31" s="1178">
        <v>1.58504</v>
      </c>
      <c r="F31" s="1178">
        <v>1.5640000000000001</v>
      </c>
      <c r="G31" s="1178">
        <v>1.648666</v>
      </c>
      <c r="H31" s="1178">
        <v>1.5289999999999999</v>
      </c>
      <c r="I31" s="1177">
        <v>1.5224419354838712</v>
      </c>
      <c r="J31" s="1175">
        <v>1.5310357142857141</v>
      </c>
      <c r="K31" s="1175">
        <v>1.5025967741935491</v>
      </c>
      <c r="L31" s="1175">
        <v>1.4936366666666665</v>
      </c>
      <c r="M31" s="1175">
        <v>1.540493548387097</v>
      </c>
      <c r="N31" s="1175">
        <v>1.5573300000000008</v>
      </c>
      <c r="O31" s="1175">
        <v>1.5566548387096779</v>
      </c>
      <c r="P31" s="1175">
        <v>1.5592999999999997</v>
      </c>
      <c r="Q31" s="1175">
        <v>1.5355933333333327</v>
      </c>
      <c r="R31" s="1175">
        <v>1.5310451612903226</v>
      </c>
      <c r="S31" s="1175">
        <v>1.5215333333333336</v>
      </c>
      <c r="T31" s="1176">
        <v>1.5014937499999998</v>
      </c>
      <c r="U31" s="1002" t="s">
        <v>1059</v>
      </c>
      <c r="V31" s="1574"/>
      <c r="W31" s="1574"/>
      <c r="X31" s="1574"/>
      <c r="Y31" s="1574"/>
      <c r="Z31" s="1574"/>
    </row>
    <row r="32" spans="2:26" s="848" customFormat="1" ht="26.1" customHeight="1" x14ac:dyDescent="0.2">
      <c r="B32" s="1194" t="s">
        <v>1762</v>
      </c>
      <c r="C32" s="1178">
        <v>1.1372120835697581</v>
      </c>
      <c r="D32" s="1178">
        <v>1.2523481527864748</v>
      </c>
      <c r="E32" s="1178">
        <v>1.255020080321285</v>
      </c>
      <c r="F32" s="1178">
        <v>1.0254306808859721</v>
      </c>
      <c r="G32" s="1178">
        <v>0.94330723516649373</v>
      </c>
      <c r="H32" s="1178">
        <v>0.83015108749792466</v>
      </c>
      <c r="I32" s="1177">
        <v>0.8439898394513522</v>
      </c>
      <c r="J32" s="1175">
        <v>0.84240422164858508</v>
      </c>
      <c r="K32" s="1175">
        <v>0.83176148300389319</v>
      </c>
      <c r="L32" s="1175">
        <v>0.83638381095495506</v>
      </c>
      <c r="M32" s="1175">
        <v>0.82878393335507761</v>
      </c>
      <c r="N32" s="1175">
        <v>0.80842486499304755</v>
      </c>
      <c r="O32" s="1175">
        <v>0.8118094709359116</v>
      </c>
      <c r="P32" s="1175">
        <v>0.86657510788161241</v>
      </c>
      <c r="Q32" s="1175">
        <v>0.83209674511489873</v>
      </c>
      <c r="R32" s="1175">
        <v>0.83197131577605499</v>
      </c>
      <c r="S32" s="1175">
        <v>0.81598459421086167</v>
      </c>
      <c r="T32" s="1176">
        <v>0.82068537487369109</v>
      </c>
      <c r="U32" s="1002" t="s">
        <v>1166</v>
      </c>
      <c r="V32" s="1574"/>
      <c r="W32" s="1574"/>
      <c r="X32" s="1574"/>
      <c r="Y32" s="1574"/>
      <c r="Z32" s="1574"/>
    </row>
    <row r="33" spans="1:26" s="848" customFormat="1" ht="26.1" customHeight="1" x14ac:dyDescent="0.2">
      <c r="B33" s="1194" t="s">
        <v>976</v>
      </c>
      <c r="C33" s="1178">
        <v>0.96107000433139333</v>
      </c>
      <c r="D33" s="1178">
        <v>1.1273957158962795</v>
      </c>
      <c r="E33" s="1178">
        <v>1.0649627263045793</v>
      </c>
      <c r="F33" s="1178">
        <v>1.0787486515641855</v>
      </c>
      <c r="G33" s="1178">
        <v>1.0917030567685588</v>
      </c>
      <c r="H33" s="1178">
        <v>1.0416666666666667</v>
      </c>
      <c r="I33" s="1177">
        <v>1.0529962839421465</v>
      </c>
      <c r="J33" s="1175">
        <v>1.0710037217379331</v>
      </c>
      <c r="K33" s="1175">
        <v>1.0242787095409907</v>
      </c>
      <c r="L33" s="1175">
        <v>1.0382742497603317</v>
      </c>
      <c r="M33" s="1175">
        <v>1.0724342874539023</v>
      </c>
      <c r="N33" s="1175">
        <v>1.0742484736719602</v>
      </c>
      <c r="O33" s="1175">
        <v>1.0505518786239803</v>
      </c>
      <c r="P33" s="1175">
        <v>1.0330406384857629</v>
      </c>
      <c r="Q33" s="1175">
        <v>1.0287607205440086</v>
      </c>
      <c r="R33" s="1175">
        <v>1.0310066948918608</v>
      </c>
      <c r="S33" s="1175">
        <v>1.0131404313951957</v>
      </c>
      <c r="T33" s="1176">
        <v>1.0124595807151759</v>
      </c>
      <c r="U33" s="1002" t="s">
        <v>1060</v>
      </c>
      <c r="V33" s="1574"/>
      <c r="W33" s="1574"/>
      <c r="X33" s="1574"/>
      <c r="Y33" s="1574"/>
      <c r="Z33" s="1574"/>
    </row>
    <row r="34" spans="1:26" s="1158" customFormat="1" ht="26.1" customHeight="1" thickBot="1" x14ac:dyDescent="0.25">
      <c r="B34" s="1195"/>
      <c r="C34" s="1707"/>
      <c r="D34" s="1707"/>
      <c r="E34" s="1707"/>
      <c r="F34" s="1707"/>
      <c r="G34" s="1707"/>
      <c r="H34" s="1707"/>
      <c r="I34" s="1181"/>
      <c r="J34" s="1180"/>
      <c r="K34" s="1180"/>
      <c r="L34" s="1180"/>
      <c r="M34" s="1180"/>
      <c r="N34" s="1180"/>
      <c r="O34" s="1180"/>
      <c r="P34" s="1180"/>
      <c r="Q34" s="1180"/>
      <c r="R34" s="1180"/>
      <c r="S34" s="1180"/>
      <c r="T34" s="1182"/>
      <c r="U34" s="1199"/>
      <c r="V34" s="1574"/>
      <c r="W34" s="1574"/>
      <c r="X34" s="1574"/>
      <c r="Y34" s="1621"/>
      <c r="Z34" s="1621"/>
    </row>
    <row r="35" spans="1:26" s="1158" customFormat="1" ht="26.1" customHeight="1" thickTop="1" x14ac:dyDescent="0.2">
      <c r="B35" s="1196"/>
      <c r="C35" s="1183"/>
      <c r="D35" s="1183"/>
      <c r="E35" s="1183"/>
      <c r="F35" s="1183"/>
      <c r="G35" s="1183"/>
      <c r="H35" s="1183"/>
      <c r="I35" s="1185"/>
      <c r="J35" s="1184"/>
      <c r="K35" s="1184"/>
      <c r="L35" s="1184"/>
      <c r="M35" s="1184"/>
      <c r="N35" s="1184"/>
      <c r="O35" s="1184"/>
      <c r="P35" s="1184"/>
      <c r="Q35" s="1184"/>
      <c r="R35" s="1184"/>
      <c r="S35" s="1184"/>
      <c r="T35" s="1186"/>
      <c r="U35" s="1200"/>
      <c r="V35" s="1574"/>
      <c r="W35" s="1574"/>
      <c r="X35" s="1574"/>
      <c r="Y35" s="1621"/>
      <c r="Z35" s="1621"/>
    </row>
    <row r="36" spans="1:26" s="1158" customFormat="1" ht="26.1" customHeight="1" x14ac:dyDescent="0.2">
      <c r="B36" s="1190" t="s">
        <v>887</v>
      </c>
      <c r="C36" s="1168"/>
      <c r="D36" s="1168"/>
      <c r="E36" s="1168"/>
      <c r="F36" s="1168"/>
      <c r="G36" s="1168"/>
      <c r="H36" s="1168"/>
      <c r="I36" s="1188"/>
      <c r="J36" s="1187"/>
      <c r="K36" s="1187"/>
      <c r="L36" s="1187"/>
      <c r="M36" s="1187"/>
      <c r="N36" s="1187"/>
      <c r="O36" s="1187"/>
      <c r="P36" s="1187"/>
      <c r="Q36" s="1187"/>
      <c r="R36" s="1187"/>
      <c r="S36" s="1187"/>
      <c r="T36" s="1189"/>
      <c r="U36" s="1197" t="s">
        <v>824</v>
      </c>
      <c r="V36" s="1574"/>
      <c r="W36" s="1574"/>
      <c r="X36" s="1574"/>
      <c r="Y36" s="1621"/>
      <c r="Z36" s="1621"/>
    </row>
    <row r="37" spans="1:26" s="1158" customFormat="1" ht="12" customHeight="1" x14ac:dyDescent="0.2">
      <c r="B37" s="1191"/>
      <c r="C37" s="1169"/>
      <c r="D37" s="1169"/>
      <c r="E37" s="1169"/>
      <c r="F37" s="1169"/>
      <c r="G37" s="1169"/>
      <c r="H37" s="1169"/>
      <c r="I37" s="1171"/>
      <c r="J37" s="1170"/>
      <c r="K37" s="1170"/>
      <c r="L37" s="1170"/>
      <c r="M37" s="1170"/>
      <c r="N37" s="1170"/>
      <c r="O37" s="1170"/>
      <c r="P37" s="1170"/>
      <c r="Q37" s="1170"/>
      <c r="R37" s="1170"/>
      <c r="S37" s="1170"/>
      <c r="T37" s="1172"/>
      <c r="U37" s="1198"/>
      <c r="V37" s="1574"/>
      <c r="W37" s="1574"/>
      <c r="X37" s="1574"/>
      <c r="Y37" s="1621"/>
      <c r="Z37" s="1621"/>
    </row>
    <row r="38" spans="1:26" s="848" customFormat="1" ht="26.1" customHeight="1" x14ac:dyDescent="0.2">
      <c r="A38" s="1634"/>
      <c r="B38" s="1193" t="s">
        <v>1814</v>
      </c>
      <c r="C38" s="901"/>
      <c r="D38" s="901"/>
      <c r="E38" s="901"/>
      <c r="F38" s="901"/>
      <c r="G38" s="901"/>
      <c r="H38" s="901"/>
      <c r="I38" s="1173"/>
      <c r="J38" s="1164"/>
      <c r="K38" s="1164"/>
      <c r="L38" s="1164"/>
      <c r="M38" s="1164"/>
      <c r="N38" s="1164"/>
      <c r="O38" s="1164"/>
      <c r="P38" s="1164"/>
      <c r="Q38" s="1164"/>
      <c r="R38" s="1164"/>
      <c r="S38" s="1164"/>
      <c r="T38" s="1174"/>
      <c r="U38" s="491" t="s">
        <v>1812</v>
      </c>
      <c r="V38" s="1574"/>
      <c r="W38" s="1574"/>
      <c r="X38" s="1574"/>
      <c r="Y38" s="1574"/>
      <c r="Z38" s="1574"/>
    </row>
    <row r="39" spans="1:26" s="848" customFormat="1" ht="26.1" customHeight="1" x14ac:dyDescent="0.2">
      <c r="A39" s="1634"/>
      <c r="B39" s="1192" t="s">
        <v>1707</v>
      </c>
      <c r="C39" s="901">
        <v>46.943550000000002</v>
      </c>
      <c r="D39" s="901">
        <v>55.72</v>
      </c>
      <c r="E39" s="901">
        <v>77.504999999999995</v>
      </c>
      <c r="F39" s="901">
        <v>141.79500000000002</v>
      </c>
      <c r="G39" s="901">
        <v>180.89</v>
      </c>
      <c r="H39" s="901">
        <v>313.05500000000001</v>
      </c>
      <c r="I39" s="1173">
        <v>192.31</v>
      </c>
      <c r="J39" s="1164">
        <v>204.32499999999999</v>
      </c>
      <c r="K39" s="1164">
        <v>212.215</v>
      </c>
      <c r="L39" s="1164">
        <v>220.81</v>
      </c>
      <c r="M39" s="1164">
        <v>225.815</v>
      </c>
      <c r="N39" s="1164">
        <v>236.98000000000002</v>
      </c>
      <c r="O39" s="1164">
        <v>239.035</v>
      </c>
      <c r="P39" s="1164">
        <v>247.01499999999999</v>
      </c>
      <c r="Q39" s="1164">
        <v>251.11500000000001</v>
      </c>
      <c r="R39" s="1164">
        <v>268.60500000000002</v>
      </c>
      <c r="S39" s="1164">
        <v>295.80500000000001</v>
      </c>
      <c r="T39" s="1174">
        <v>313.05500000000001</v>
      </c>
      <c r="U39" s="1002" t="s">
        <v>1708</v>
      </c>
      <c r="V39" s="1574"/>
      <c r="W39" s="1574"/>
      <c r="X39" s="1574"/>
      <c r="Y39" s="1574"/>
      <c r="Z39" s="1574"/>
    </row>
    <row r="40" spans="1:26" s="848" customFormat="1" ht="26.1" customHeight="1" x14ac:dyDescent="0.2">
      <c r="A40" s="1634"/>
      <c r="B40" s="1194" t="s">
        <v>810</v>
      </c>
      <c r="C40" s="901">
        <v>62.108999999999995</v>
      </c>
      <c r="D40" s="901">
        <v>72.784999999999997</v>
      </c>
      <c r="E40" s="901">
        <v>102.25</v>
      </c>
      <c r="F40" s="901">
        <v>195.58500000000001</v>
      </c>
      <c r="G40" s="901">
        <v>219.92500000000001</v>
      </c>
      <c r="H40" s="901">
        <v>342.15499999999997</v>
      </c>
      <c r="I40" s="1173">
        <v>217.07</v>
      </c>
      <c r="J40" s="1164">
        <v>228.74</v>
      </c>
      <c r="K40" s="1164">
        <v>229.10500000000002</v>
      </c>
      <c r="L40" s="1164">
        <v>245.22500000000002</v>
      </c>
      <c r="M40" s="1164">
        <v>248.15</v>
      </c>
      <c r="N40" s="1164">
        <v>265.04000000000002</v>
      </c>
      <c r="O40" s="1164">
        <v>262.29499999999996</v>
      </c>
      <c r="P40" s="1164">
        <v>277.98</v>
      </c>
      <c r="Q40" s="1164">
        <v>282.64</v>
      </c>
      <c r="R40" s="1164">
        <v>295.57500000000005</v>
      </c>
      <c r="S40" s="1164">
        <v>313.16499999999996</v>
      </c>
      <c r="T40" s="1174">
        <v>342.15499999999997</v>
      </c>
      <c r="U40" s="1002" t="s">
        <v>811</v>
      </c>
      <c r="V40" s="1574"/>
      <c r="W40" s="1574"/>
      <c r="X40" s="1574"/>
      <c r="Y40" s="1574"/>
      <c r="Z40" s="1574"/>
    </row>
    <row r="41" spans="1:26" s="848" customFormat="1" ht="26.1" customHeight="1" x14ac:dyDescent="0.2">
      <c r="A41" s="1634"/>
      <c r="B41" s="1194" t="s">
        <v>812</v>
      </c>
      <c r="C41" s="901">
        <v>72.802199999999999</v>
      </c>
      <c r="D41" s="901">
        <v>87.224999999999994</v>
      </c>
      <c r="E41" s="901">
        <v>125.22499999999999</v>
      </c>
      <c r="F41" s="901">
        <v>233.72499999999999</v>
      </c>
      <c r="G41" s="901">
        <v>281.52499999999998</v>
      </c>
      <c r="H41" s="901">
        <v>464.38499999999999</v>
      </c>
      <c r="I41" s="1173">
        <v>289.71500000000003</v>
      </c>
      <c r="J41" s="1164">
        <v>315.42499999999995</v>
      </c>
      <c r="K41" s="1164">
        <v>313.67999999999995</v>
      </c>
      <c r="L41" s="1164">
        <v>340.47</v>
      </c>
      <c r="M41" s="1164">
        <v>345.16999999999996</v>
      </c>
      <c r="N41" s="1164">
        <v>372.58499999999998</v>
      </c>
      <c r="O41" s="1164">
        <v>372.92500000000001</v>
      </c>
      <c r="P41" s="1164">
        <v>381.16999999999996</v>
      </c>
      <c r="Q41" s="1164">
        <v>381.03</v>
      </c>
      <c r="R41" s="1164">
        <v>414.37</v>
      </c>
      <c r="S41" s="1164">
        <v>444.66500000000002</v>
      </c>
      <c r="T41" s="1174">
        <v>464.38499999999999</v>
      </c>
      <c r="U41" s="1002" t="s">
        <v>813</v>
      </c>
      <c r="V41" s="1574"/>
      <c r="W41" s="1574"/>
      <c r="X41" s="1574"/>
      <c r="Y41" s="1574"/>
      <c r="Z41" s="1574"/>
    </row>
    <row r="42" spans="1:26" s="848" customFormat="1" ht="26.1" customHeight="1" x14ac:dyDescent="0.2">
      <c r="A42" s="1634"/>
      <c r="B42" s="1194" t="s">
        <v>1759</v>
      </c>
      <c r="C42" s="901">
        <v>57.596550000000001</v>
      </c>
      <c r="D42" s="901">
        <v>71.615000000000009</v>
      </c>
      <c r="E42" s="901">
        <v>90.055000000000007</v>
      </c>
      <c r="F42" s="901">
        <v>135.04</v>
      </c>
      <c r="G42" s="901">
        <v>151.12</v>
      </c>
      <c r="H42" s="901">
        <v>260.06</v>
      </c>
      <c r="I42" s="1173">
        <v>163.67500000000001</v>
      </c>
      <c r="J42" s="1164">
        <v>170.87</v>
      </c>
      <c r="K42" s="1164">
        <v>176.61</v>
      </c>
      <c r="L42" s="1164">
        <v>186.05</v>
      </c>
      <c r="M42" s="1164">
        <v>181.875</v>
      </c>
      <c r="N42" s="1164">
        <v>193.76499999999999</v>
      </c>
      <c r="O42" s="1164">
        <v>192.595</v>
      </c>
      <c r="P42" s="1164">
        <v>204.04500000000002</v>
      </c>
      <c r="Q42" s="1164">
        <v>209.54500000000002</v>
      </c>
      <c r="R42" s="1164">
        <v>222.69</v>
      </c>
      <c r="S42" s="1164">
        <v>241</v>
      </c>
      <c r="T42" s="1174">
        <v>260.06</v>
      </c>
      <c r="U42" s="1002" t="s">
        <v>1058</v>
      </c>
      <c r="V42" s="1574"/>
      <c r="W42" s="1574"/>
      <c r="X42" s="1574"/>
      <c r="Y42" s="1574"/>
      <c r="Z42" s="1574"/>
    </row>
    <row r="43" spans="1:26" s="848" customFormat="1" ht="26.1" customHeight="1" x14ac:dyDescent="0.2">
      <c r="A43" s="1634"/>
      <c r="B43" s="1194" t="s">
        <v>814</v>
      </c>
      <c r="C43" s="901">
        <v>12.512249999999998</v>
      </c>
      <c r="D43" s="901">
        <v>14.86</v>
      </c>
      <c r="E43" s="901">
        <v>20.664999999999999</v>
      </c>
      <c r="F43" s="901">
        <v>37.81</v>
      </c>
      <c r="G43" s="901">
        <v>48.2</v>
      </c>
      <c r="H43" s="901">
        <v>83.490000000000009</v>
      </c>
      <c r="I43" s="1173">
        <v>51.16</v>
      </c>
      <c r="J43" s="1164">
        <v>54.480000000000004</v>
      </c>
      <c r="K43" s="1164">
        <v>56.57</v>
      </c>
      <c r="L43" s="1164">
        <v>58.885000000000005</v>
      </c>
      <c r="M43" s="1164">
        <v>60.21</v>
      </c>
      <c r="N43" s="1164">
        <v>63.18</v>
      </c>
      <c r="O43" s="1164">
        <v>63.745000000000005</v>
      </c>
      <c r="P43" s="1164">
        <v>66.03</v>
      </c>
      <c r="Q43" s="1164">
        <v>66.954999999999998</v>
      </c>
      <c r="R43" s="1164">
        <v>71.599999999999994</v>
      </c>
      <c r="S43" s="1164">
        <v>78.685000000000002</v>
      </c>
      <c r="T43" s="1174">
        <v>83.490000000000009</v>
      </c>
      <c r="U43" s="1002" t="s">
        <v>815</v>
      </c>
      <c r="V43" s="1574"/>
      <c r="W43" s="1574"/>
      <c r="X43" s="1574"/>
      <c r="Y43" s="1574"/>
      <c r="Z43" s="1574"/>
    </row>
    <row r="44" spans="1:26" s="848" customFormat="1" ht="26.1" customHeight="1" x14ac:dyDescent="0.2">
      <c r="A44" s="1634"/>
      <c r="B44" s="1194" t="s">
        <v>816</v>
      </c>
      <c r="C44" s="901">
        <v>66.2697</v>
      </c>
      <c r="D44" s="901">
        <v>78.585000000000008</v>
      </c>
      <c r="E44" s="901">
        <v>109.345</v>
      </c>
      <c r="F44" s="901">
        <v>200.39</v>
      </c>
      <c r="G44" s="901">
        <v>255.52500000000001</v>
      </c>
      <c r="H44" s="901">
        <v>441.54499999999996</v>
      </c>
      <c r="I44" s="1173">
        <v>271.27999999999997</v>
      </c>
      <c r="J44" s="1164">
        <v>288.27</v>
      </c>
      <c r="K44" s="1164">
        <v>299.48</v>
      </c>
      <c r="L44" s="1164">
        <v>311.75</v>
      </c>
      <c r="M44" s="1164">
        <v>318.72500000000002</v>
      </c>
      <c r="N44" s="1164">
        <v>334.3</v>
      </c>
      <c r="O44" s="1164">
        <v>337.48</v>
      </c>
      <c r="P44" s="1164">
        <v>348.45000000000005</v>
      </c>
      <c r="Q44" s="1164">
        <v>353.78499999999997</v>
      </c>
      <c r="R44" s="1164">
        <v>379.71000000000004</v>
      </c>
      <c r="S44" s="1164">
        <v>416.74</v>
      </c>
      <c r="T44" s="1174">
        <v>441.54499999999996</v>
      </c>
      <c r="U44" s="1002" t="s">
        <v>817</v>
      </c>
      <c r="V44" s="1574"/>
      <c r="W44" s="1574"/>
      <c r="X44" s="1574"/>
      <c r="Y44" s="1574"/>
      <c r="Z44" s="1574"/>
    </row>
    <row r="45" spans="1:26" s="848" customFormat="1" ht="26.1" customHeight="1" x14ac:dyDescent="0.2">
      <c r="A45" s="1634"/>
      <c r="B45" s="1194" t="s">
        <v>818</v>
      </c>
      <c r="C45" s="1179">
        <v>3.1300000000000001E-2</v>
      </c>
      <c r="D45" s="901">
        <v>3.7000000000000005E-2</v>
      </c>
      <c r="E45" s="901">
        <v>5.16E-2</v>
      </c>
      <c r="F45" s="901">
        <v>9.4350000000000003E-2</v>
      </c>
      <c r="G45" s="901">
        <v>0.12690499999999999</v>
      </c>
      <c r="H45" s="901">
        <v>0.20766449999999997</v>
      </c>
      <c r="I45" s="1177">
        <v>0.12690499999999999</v>
      </c>
      <c r="J45" s="1175">
        <v>0.13555</v>
      </c>
      <c r="K45" s="1175">
        <v>0.14069999999999999</v>
      </c>
      <c r="L45" s="1175">
        <v>0.146476</v>
      </c>
      <c r="M45" s="1175">
        <v>0.14974999999999999</v>
      </c>
      <c r="N45" s="1175">
        <v>0.15715000000000001</v>
      </c>
      <c r="O45" s="1175">
        <v>0.15855</v>
      </c>
      <c r="P45" s="1175">
        <v>0.16385750000000002</v>
      </c>
      <c r="Q45" s="1175">
        <v>0.16657699999999998</v>
      </c>
      <c r="R45" s="1175">
        <v>0.17818100000000001</v>
      </c>
      <c r="S45" s="1175">
        <v>0.19622149999999997</v>
      </c>
      <c r="T45" s="1176">
        <v>0.20766449999999997</v>
      </c>
      <c r="U45" s="1002" t="s">
        <v>819</v>
      </c>
      <c r="V45" s="1574"/>
      <c r="W45" s="1574"/>
      <c r="X45" s="1574"/>
      <c r="Y45" s="1574"/>
      <c r="Z45" s="1574"/>
    </row>
    <row r="46" spans="1:26" s="848" customFormat="1" ht="26.1" customHeight="1" x14ac:dyDescent="0.2">
      <c r="A46" s="1634"/>
      <c r="B46" s="1194" t="s">
        <v>820</v>
      </c>
      <c r="C46" s="901">
        <v>8.0902500000000011</v>
      </c>
      <c r="D46" s="901">
        <v>9.245000000000001</v>
      </c>
      <c r="E46" s="901">
        <v>12.515000000000001</v>
      </c>
      <c r="F46" s="901">
        <v>20.43</v>
      </c>
      <c r="G46" s="901">
        <v>25.31</v>
      </c>
      <c r="H46" s="901">
        <v>39.97</v>
      </c>
      <c r="I46" s="1173">
        <v>25.344999999999999</v>
      </c>
      <c r="J46" s="1164">
        <v>26.785</v>
      </c>
      <c r="K46" s="1164">
        <v>27.82</v>
      </c>
      <c r="L46" s="1164">
        <v>28.939999999999998</v>
      </c>
      <c r="M46" s="1164">
        <v>29.594999999999999</v>
      </c>
      <c r="N46" s="1164">
        <v>31.055</v>
      </c>
      <c r="O46" s="1164">
        <v>30.524999999999999</v>
      </c>
      <c r="P46" s="1164">
        <v>31.73</v>
      </c>
      <c r="Q46" s="1164">
        <v>32.075000000000003</v>
      </c>
      <c r="R46" s="1164">
        <v>33.475000000000001</v>
      </c>
      <c r="S46" s="1164">
        <v>37.799999999999997</v>
      </c>
      <c r="T46" s="1174">
        <v>39.97</v>
      </c>
      <c r="U46" s="1002" t="s">
        <v>821</v>
      </c>
      <c r="V46" s="1574"/>
      <c r="W46" s="1574"/>
      <c r="X46" s="1574"/>
      <c r="Y46" s="1574"/>
      <c r="Z46" s="1574"/>
    </row>
    <row r="47" spans="1:26" s="848" customFormat="1" ht="26.1" customHeight="1" x14ac:dyDescent="0.2">
      <c r="A47" s="1634"/>
      <c r="B47" s="1194" t="s">
        <v>822</v>
      </c>
      <c r="C47" s="901">
        <v>30.215</v>
      </c>
      <c r="D47" s="901">
        <v>29.384999999999998</v>
      </c>
      <c r="E47" s="901">
        <v>43.33</v>
      </c>
      <c r="F47" s="901">
        <v>66.864999999999995</v>
      </c>
      <c r="G47" s="901">
        <v>79.97045</v>
      </c>
      <c r="H47" s="901">
        <v>107.575</v>
      </c>
      <c r="I47" s="1173">
        <v>79.97045</v>
      </c>
      <c r="J47" s="1164">
        <v>81.465000000000003</v>
      </c>
      <c r="K47" s="1164">
        <v>81.275000000000006</v>
      </c>
      <c r="L47" s="1164">
        <v>82.878250000000008</v>
      </c>
      <c r="M47" s="1164">
        <v>84.789999999999992</v>
      </c>
      <c r="N47" s="1164">
        <v>87.81</v>
      </c>
      <c r="O47" s="1164">
        <v>86.3</v>
      </c>
      <c r="P47" s="1164">
        <v>84.317149999999998</v>
      </c>
      <c r="Q47" s="1164">
        <v>82.798500000000004</v>
      </c>
      <c r="R47" s="1164">
        <v>92.1357</v>
      </c>
      <c r="S47" s="1164">
        <v>100.9984</v>
      </c>
      <c r="T47" s="1174">
        <v>107.575</v>
      </c>
      <c r="U47" s="1002" t="s">
        <v>823</v>
      </c>
      <c r="V47" s="1574"/>
      <c r="W47" s="1574"/>
      <c r="X47" s="1574"/>
      <c r="Y47" s="1574"/>
      <c r="Z47" s="1574"/>
    </row>
    <row r="48" spans="1:26" s="848" customFormat="1" ht="12" customHeight="1" x14ac:dyDescent="0.2">
      <c r="A48" s="1634"/>
      <c r="B48" s="1194"/>
      <c r="C48" s="901"/>
      <c r="D48" s="901"/>
      <c r="E48" s="901"/>
      <c r="F48" s="901"/>
      <c r="G48" s="901"/>
      <c r="H48" s="901"/>
      <c r="I48" s="1173"/>
      <c r="J48" s="1164"/>
      <c r="K48" s="1164"/>
      <c r="L48" s="1164"/>
      <c r="M48" s="1164"/>
      <c r="N48" s="1164"/>
      <c r="O48" s="1164"/>
      <c r="P48" s="1164"/>
      <c r="Q48" s="1164"/>
      <c r="R48" s="1164"/>
      <c r="S48" s="1164"/>
      <c r="T48" s="1174"/>
      <c r="U48" s="1002"/>
      <c r="V48" s="1574"/>
      <c r="W48" s="1574"/>
      <c r="X48" s="1574"/>
      <c r="Y48" s="1574"/>
      <c r="Z48" s="1574"/>
    </row>
    <row r="49" spans="1:26" s="848" customFormat="1" ht="26.1" customHeight="1" x14ac:dyDescent="0.2">
      <c r="A49" s="1634"/>
      <c r="B49" s="1191" t="s">
        <v>1808</v>
      </c>
      <c r="C49" s="901">
        <v>72.294475306500004</v>
      </c>
      <c r="D49" s="901">
        <v>85.545244399999987</v>
      </c>
      <c r="E49" s="901">
        <v>119.1189846</v>
      </c>
      <c r="F49" s="901">
        <v>218.36430000000004</v>
      </c>
      <c r="G49" s="901">
        <v>262.07524089999998</v>
      </c>
      <c r="H49" s="901">
        <v>433.80970514999996</v>
      </c>
      <c r="I49" s="1173">
        <v>271.11863799999998</v>
      </c>
      <c r="J49" s="1164">
        <v>287.56496174999995</v>
      </c>
      <c r="K49" s="1164">
        <v>292.74847035000005</v>
      </c>
      <c r="L49" s="1164">
        <v>308.4804024</v>
      </c>
      <c r="M49" s="1164">
        <v>313.99575750000002</v>
      </c>
      <c r="N49" s="1164">
        <v>333.28630220000002</v>
      </c>
      <c r="O49" s="1164">
        <v>333.3821145</v>
      </c>
      <c r="P49" s="1164">
        <v>346.75965699999995</v>
      </c>
      <c r="Q49" s="1164">
        <v>352.50017009999999</v>
      </c>
      <c r="R49" s="1164">
        <v>375.20626635000002</v>
      </c>
      <c r="S49" s="1164">
        <v>405.89474684999999</v>
      </c>
      <c r="T49" s="1174">
        <v>433.80970514999996</v>
      </c>
      <c r="U49" s="491" t="s">
        <v>1813</v>
      </c>
      <c r="V49" s="1574"/>
      <c r="W49" s="1574"/>
      <c r="X49" s="1574"/>
      <c r="Y49" s="1574"/>
      <c r="Z49" s="1574"/>
    </row>
    <row r="50" spans="1:26" s="848" customFormat="1" ht="12" customHeight="1" x14ac:dyDescent="0.2">
      <c r="A50" s="1634"/>
      <c r="B50" s="1191"/>
      <c r="C50" s="901"/>
      <c r="D50" s="901"/>
      <c r="E50" s="901"/>
      <c r="F50" s="901"/>
      <c r="G50" s="901"/>
      <c r="H50" s="901"/>
      <c r="I50" s="1173"/>
      <c r="J50" s="1164"/>
      <c r="K50" s="1164"/>
      <c r="L50" s="1164"/>
      <c r="M50" s="1164"/>
      <c r="N50" s="1164"/>
      <c r="O50" s="1164"/>
      <c r="P50" s="1164"/>
      <c r="Q50" s="1164"/>
      <c r="R50" s="1164"/>
      <c r="S50" s="1164"/>
      <c r="T50" s="1174"/>
      <c r="U50" s="1002"/>
      <c r="V50" s="1574"/>
      <c r="W50" s="1574"/>
      <c r="X50" s="1574"/>
      <c r="Y50" s="1574"/>
      <c r="Z50" s="1574"/>
    </row>
    <row r="51" spans="1:26" s="848" customFormat="1" ht="26.1" customHeight="1" x14ac:dyDescent="0.2">
      <c r="A51" s="1634"/>
      <c r="B51" s="1191" t="s">
        <v>1816</v>
      </c>
      <c r="C51" s="901"/>
      <c r="D51" s="901"/>
      <c r="E51" s="901"/>
      <c r="F51" s="901"/>
      <c r="G51" s="901"/>
      <c r="H51" s="901"/>
      <c r="I51" s="1173"/>
      <c r="J51" s="1164"/>
      <c r="K51" s="1164"/>
      <c r="L51" s="1164"/>
      <c r="M51" s="1164"/>
      <c r="N51" s="1164"/>
      <c r="O51" s="1164"/>
      <c r="P51" s="1164"/>
      <c r="Q51" s="1164"/>
      <c r="R51" s="1164"/>
      <c r="S51" s="1164"/>
      <c r="T51" s="1174"/>
      <c r="U51" s="491" t="s">
        <v>1815</v>
      </c>
      <c r="V51" s="1574"/>
      <c r="W51" s="1574"/>
      <c r="X51" s="1574"/>
      <c r="Y51" s="1574"/>
      <c r="Z51" s="1574"/>
    </row>
    <row r="52" spans="1:26" s="848" customFormat="1" ht="26.1" customHeight="1" x14ac:dyDescent="0.2">
      <c r="A52" s="1634"/>
      <c r="B52" s="1194" t="s">
        <v>975</v>
      </c>
      <c r="C52" s="1179">
        <v>1.54003</v>
      </c>
      <c r="D52" s="1179">
        <v>1.5352699999999999</v>
      </c>
      <c r="E52" s="1179">
        <v>1.5369200000000001</v>
      </c>
      <c r="F52" s="1179">
        <v>1.54</v>
      </c>
      <c r="G52" s="1179">
        <v>1.4488099999999999</v>
      </c>
      <c r="H52" s="1179">
        <v>1.3857299999999999</v>
      </c>
      <c r="I52" s="1177">
        <v>1.4097999999999999</v>
      </c>
      <c r="J52" s="1175">
        <v>1.4073899999999999</v>
      </c>
      <c r="K52" s="1175">
        <v>1.3794900000000001</v>
      </c>
      <c r="L52" s="1175">
        <v>1.3970400000000001</v>
      </c>
      <c r="M52" s="1175">
        <v>1.3905000000000001</v>
      </c>
      <c r="N52" s="1175">
        <v>1.40639</v>
      </c>
      <c r="O52" s="1175">
        <v>1.3947000000000001</v>
      </c>
      <c r="P52" s="1175">
        <v>1.4037999999999999</v>
      </c>
      <c r="Q52" s="1175">
        <v>1.40374</v>
      </c>
      <c r="R52" s="1175">
        <v>1.3968700000000001</v>
      </c>
      <c r="S52" s="1175">
        <v>1.3721699999999999</v>
      </c>
      <c r="T52" s="1176">
        <v>1.3857299999999999</v>
      </c>
      <c r="U52" s="1002" t="s">
        <v>1238</v>
      </c>
      <c r="V52" s="1574"/>
      <c r="W52" s="1574"/>
      <c r="X52" s="1574"/>
      <c r="Y52" s="1574"/>
      <c r="Z52" s="1574"/>
    </row>
    <row r="53" spans="1:26" s="848" customFormat="1" ht="26.1" customHeight="1" x14ac:dyDescent="0.2">
      <c r="A53" s="1634"/>
      <c r="B53" s="1194" t="s">
        <v>1760</v>
      </c>
      <c r="C53" s="1179">
        <v>1.3362000000000001</v>
      </c>
      <c r="D53" s="1179">
        <v>1.2939000000000001</v>
      </c>
      <c r="E53" s="1179">
        <v>1.3218000000000001</v>
      </c>
      <c r="F53" s="1179">
        <v>1.30803</v>
      </c>
      <c r="G53" s="1179">
        <v>1.2157</v>
      </c>
      <c r="H53" s="1179">
        <v>1.0921000000000001</v>
      </c>
      <c r="I53" s="1177">
        <v>1.1287</v>
      </c>
      <c r="J53" s="1175">
        <v>1.1362000000000001</v>
      </c>
      <c r="K53" s="1175">
        <v>1.0833999999999999</v>
      </c>
      <c r="L53" s="1175">
        <v>1.113</v>
      </c>
      <c r="M53" s="1175">
        <v>1.0992999999999999</v>
      </c>
      <c r="N53" s="1175">
        <v>1.1236999999999999</v>
      </c>
      <c r="O53" s="1175">
        <v>1.0986</v>
      </c>
      <c r="P53" s="1175">
        <v>1.1185</v>
      </c>
      <c r="Q53" s="1175">
        <v>1.1249</v>
      </c>
      <c r="R53" s="1175">
        <v>1.0925</v>
      </c>
      <c r="S53" s="1175">
        <v>1.0593999999999999</v>
      </c>
      <c r="T53" s="1176">
        <v>1.0921000000000001</v>
      </c>
      <c r="U53" s="1002" t="s">
        <v>1022</v>
      </c>
      <c r="V53" s="1574"/>
      <c r="W53" s="1574"/>
      <c r="X53" s="1574"/>
      <c r="Y53" s="1574"/>
      <c r="Z53" s="1574"/>
    </row>
    <row r="54" spans="1:26" s="848" customFormat="1" ht="26.1" customHeight="1" x14ac:dyDescent="0.2">
      <c r="A54" s="1634"/>
      <c r="B54" s="1194" t="s">
        <v>1761</v>
      </c>
      <c r="C54" s="1179">
        <v>1.5500499999999999</v>
      </c>
      <c r="D54" s="1179">
        <v>1.54515</v>
      </c>
      <c r="E54" s="1179">
        <v>1.6161000000000001</v>
      </c>
      <c r="F54" s="1179">
        <v>1.65</v>
      </c>
      <c r="G54" s="1179">
        <v>1.5563</v>
      </c>
      <c r="H54" s="1179">
        <v>1.4817</v>
      </c>
      <c r="I54" s="1177">
        <v>1.514</v>
      </c>
      <c r="J54" s="1175">
        <v>1.5529999999999999</v>
      </c>
      <c r="K54" s="1175">
        <v>1.4813000000000001</v>
      </c>
      <c r="L54" s="1175">
        <v>1.544</v>
      </c>
      <c r="M54" s="1175">
        <v>1.5289999999999999</v>
      </c>
      <c r="N54" s="1175">
        <v>1.5739000000000001</v>
      </c>
      <c r="O54" s="1175">
        <v>1.5604</v>
      </c>
      <c r="P54" s="1175">
        <v>1.5390999999999999</v>
      </c>
      <c r="Q54" s="1175">
        <v>1.5149999999999999</v>
      </c>
      <c r="R54" s="1175">
        <v>1.5263</v>
      </c>
      <c r="S54" s="1175">
        <v>1.5033000000000001</v>
      </c>
      <c r="T54" s="1176">
        <v>1.4817</v>
      </c>
      <c r="U54" s="1002" t="s">
        <v>1059</v>
      </c>
      <c r="V54" s="1574"/>
      <c r="W54" s="1574"/>
      <c r="X54" s="1574"/>
      <c r="Y54" s="1574"/>
      <c r="Z54" s="1574"/>
    </row>
    <row r="55" spans="1:26" s="848" customFormat="1" ht="26.1" customHeight="1" x14ac:dyDescent="0.2">
      <c r="A55" s="1634"/>
      <c r="B55" s="1194" t="s">
        <v>1762</v>
      </c>
      <c r="C55" s="1179">
        <v>1.2244398187829069</v>
      </c>
      <c r="D55" s="1179">
        <v>1.2833675564681726</v>
      </c>
      <c r="E55" s="1179">
        <v>1.1631964638827497</v>
      </c>
      <c r="F55" s="1179">
        <v>0.95093191327500959</v>
      </c>
      <c r="G55" s="1179">
        <v>0.82870638932626162</v>
      </c>
      <c r="H55" s="1179">
        <v>0.8302200083022</v>
      </c>
      <c r="I55" s="1177">
        <v>0.84911267725227135</v>
      </c>
      <c r="J55" s="1175">
        <v>0.84132592966515218</v>
      </c>
      <c r="K55" s="1175">
        <v>0.83284750562172072</v>
      </c>
      <c r="L55" s="1175">
        <v>0.84019492522265171</v>
      </c>
      <c r="M55" s="1175">
        <v>0.80860354168351267</v>
      </c>
      <c r="N55" s="1175">
        <v>0.81599347205222361</v>
      </c>
      <c r="O55" s="1175">
        <v>0.80684202033241892</v>
      </c>
      <c r="P55" s="1175">
        <v>0.82169268693508624</v>
      </c>
      <c r="Q55" s="1175">
        <v>0.83514280942041086</v>
      </c>
      <c r="R55" s="1175">
        <v>0.82576383154417843</v>
      </c>
      <c r="S55" s="1175">
        <v>0.81426593925576096</v>
      </c>
      <c r="T55" s="1176">
        <v>0.8302200083022</v>
      </c>
      <c r="U55" s="1002" t="s">
        <v>1166</v>
      </c>
      <c r="V55" s="1574"/>
      <c r="W55" s="1574"/>
      <c r="X55" s="1574"/>
      <c r="Y55" s="1574"/>
      <c r="Z55" s="1574"/>
    </row>
    <row r="56" spans="1:26" s="848" customFormat="1" ht="26.1" customHeight="1" x14ac:dyDescent="0.2">
      <c r="A56" s="1634"/>
      <c r="B56" s="1194" t="s">
        <v>976</v>
      </c>
      <c r="C56" s="1179">
        <v>1.0569148655075833</v>
      </c>
      <c r="D56" s="1179">
        <v>1.0607265977194378</v>
      </c>
      <c r="E56" s="1179">
        <v>1.0946907498631637</v>
      </c>
      <c r="F56" s="1179">
        <v>1.1215791834903546</v>
      </c>
      <c r="G56" s="1179">
        <v>1.0103051121438675</v>
      </c>
      <c r="H56" s="1179">
        <v>1.0068465565847766</v>
      </c>
      <c r="I56" s="1177">
        <v>1.1355893708834885</v>
      </c>
      <c r="J56" s="1175">
        <v>1.0544074230282581</v>
      </c>
      <c r="K56" s="1175">
        <v>1.0340192327577293</v>
      </c>
      <c r="L56" s="1175">
        <v>1.0645092612305727</v>
      </c>
      <c r="M56" s="1175">
        <v>1.0605578534309048</v>
      </c>
      <c r="N56" s="1175">
        <v>1.0710078183570739</v>
      </c>
      <c r="O56" s="1175">
        <v>1.0329511414110113</v>
      </c>
      <c r="P56" s="1175">
        <v>1.0388531061707875</v>
      </c>
      <c r="Q56" s="1175">
        <v>1.0290183165260343</v>
      </c>
      <c r="R56" s="1175">
        <v>1.0058338362502515</v>
      </c>
      <c r="S56" s="1175">
        <v>1.0301844030081384</v>
      </c>
      <c r="T56" s="1176">
        <v>1.0068465565847766</v>
      </c>
      <c r="U56" s="1002" t="s">
        <v>1060</v>
      </c>
      <c r="V56" s="1574"/>
      <c r="W56" s="1574"/>
      <c r="X56" s="1574"/>
      <c r="Y56" s="1574"/>
      <c r="Z56" s="1574"/>
    </row>
    <row r="57" spans="1:26" s="780" customFormat="1" ht="15" customHeight="1" thickBot="1" x14ac:dyDescent="0.25">
      <c r="A57" s="1635"/>
      <c r="B57" s="845"/>
      <c r="C57" s="1715"/>
      <c r="D57" s="1715"/>
      <c r="E57" s="1715"/>
      <c r="F57" s="1715"/>
      <c r="G57" s="1715"/>
      <c r="H57" s="1715"/>
      <c r="I57" s="823"/>
      <c r="J57" s="822"/>
      <c r="K57" s="822"/>
      <c r="L57" s="822"/>
      <c r="M57" s="822"/>
      <c r="N57" s="822"/>
      <c r="O57" s="822"/>
      <c r="P57" s="822"/>
      <c r="Q57" s="822"/>
      <c r="R57" s="822"/>
      <c r="S57" s="822"/>
      <c r="T57" s="824"/>
      <c r="U57" s="1201"/>
      <c r="V57" s="1631"/>
      <c r="W57" s="1631"/>
      <c r="X57" s="1631"/>
    </row>
    <row r="58" spans="1:26" ht="12" customHeight="1" thickTop="1" x14ac:dyDescent="0.5">
      <c r="A58" s="53"/>
      <c r="C58" s="53"/>
      <c r="D58" s="53"/>
      <c r="E58" s="53"/>
      <c r="F58" s="53"/>
      <c r="G58" s="53"/>
      <c r="H58" s="53"/>
      <c r="I58" s="53"/>
      <c r="J58" s="53"/>
      <c r="K58" s="53"/>
      <c r="L58" s="53"/>
      <c r="M58" s="53"/>
      <c r="N58" s="53"/>
      <c r="O58" s="53"/>
      <c r="P58" s="53"/>
      <c r="Q58" s="53"/>
      <c r="R58" s="53"/>
      <c r="S58" s="53"/>
      <c r="T58" s="53"/>
      <c r="U58" s="1202"/>
      <c r="V58" s="1632"/>
      <c r="W58" s="1632"/>
    </row>
    <row r="59" spans="1:26" s="334" customFormat="1" ht="26.25" customHeight="1" x14ac:dyDescent="0.5">
      <c r="B59" s="334" t="s">
        <v>1753</v>
      </c>
      <c r="U59" s="334" t="s">
        <v>1755</v>
      </c>
      <c r="V59" s="1626"/>
      <c r="W59" s="1626"/>
      <c r="X59" s="1626"/>
    </row>
    <row r="60" spans="1:26" s="334" customFormat="1" ht="26.25" customHeight="1" x14ac:dyDescent="0.5">
      <c r="B60" s="357" t="s">
        <v>1709</v>
      </c>
      <c r="U60" s="415" t="s">
        <v>1710</v>
      </c>
      <c r="V60" s="1626"/>
      <c r="W60" s="1626"/>
      <c r="X60" s="1626"/>
    </row>
    <row r="61" spans="1:26" ht="20.25" customHeight="1" x14ac:dyDescent="0.5"/>
    <row r="62" spans="1:26" ht="20.25" customHeight="1" x14ac:dyDescent="0.5"/>
    <row r="63" spans="1:26" ht="8.25" customHeight="1" x14ac:dyDescent="0.5"/>
    <row r="64" spans="1:26" ht="27" customHeight="1" x14ac:dyDescent="0.5"/>
    <row r="65" spans="2:24" ht="27" customHeight="1" x14ac:dyDescent="0.35">
      <c r="B65" s="129"/>
      <c r="U65" s="129"/>
      <c r="V65" s="129"/>
      <c r="W65" s="129"/>
      <c r="X65" s="129"/>
    </row>
    <row r="66" spans="2:24" ht="27" customHeight="1" x14ac:dyDescent="0.35">
      <c r="B66" s="129"/>
      <c r="U66" s="129"/>
      <c r="V66" s="129"/>
      <c r="W66" s="129"/>
      <c r="X66" s="129"/>
    </row>
    <row r="67" spans="2:24" ht="8.25" customHeight="1" x14ac:dyDescent="0.35">
      <c r="B67" s="129"/>
      <c r="U67" s="129"/>
      <c r="V67" s="129"/>
      <c r="W67" s="129"/>
      <c r="X67" s="129"/>
    </row>
    <row r="68" spans="2:24" ht="27" customHeight="1" x14ac:dyDescent="0.35">
      <c r="B68" s="129"/>
      <c r="U68" s="129"/>
      <c r="V68" s="129"/>
      <c r="W68" s="129"/>
      <c r="X68" s="129"/>
    </row>
    <row r="69" spans="2:24" ht="27" customHeight="1" x14ac:dyDescent="0.35">
      <c r="B69" s="129"/>
      <c r="U69" s="129"/>
      <c r="V69" s="129"/>
      <c r="W69" s="129"/>
      <c r="X69" s="129"/>
    </row>
    <row r="70" spans="2:24" ht="27" customHeight="1" x14ac:dyDescent="0.35">
      <c r="B70" s="129"/>
      <c r="U70" s="129"/>
      <c r="V70" s="129"/>
      <c r="W70" s="129"/>
      <c r="X70" s="129"/>
    </row>
    <row r="71" spans="2:24" ht="8.25" customHeight="1" x14ac:dyDescent="0.35">
      <c r="B71" s="129"/>
      <c r="U71" s="129"/>
      <c r="V71" s="129"/>
      <c r="W71" s="129"/>
      <c r="X71" s="129"/>
    </row>
    <row r="72" spans="2:24" ht="27" customHeight="1" x14ac:dyDescent="0.35">
      <c r="B72" s="129"/>
      <c r="U72" s="129"/>
      <c r="V72" s="129"/>
      <c r="W72" s="129"/>
      <c r="X72" s="129"/>
    </row>
    <row r="73" spans="2:24" ht="18" customHeight="1" x14ac:dyDescent="0.35">
      <c r="B73" s="129"/>
      <c r="U73" s="129"/>
      <c r="V73" s="129"/>
      <c r="W73" s="129"/>
      <c r="X73" s="129"/>
    </row>
    <row r="74" spans="2:24" ht="8.25" customHeight="1" x14ac:dyDescent="0.35">
      <c r="B74" s="129"/>
      <c r="U74" s="129"/>
      <c r="V74" s="129"/>
      <c r="W74" s="129"/>
      <c r="X74" s="129"/>
    </row>
    <row r="75" spans="2:24" ht="15" x14ac:dyDescent="0.35">
      <c r="B75" s="129"/>
      <c r="U75" s="129"/>
      <c r="V75" s="129"/>
      <c r="W75" s="129"/>
      <c r="X75" s="129"/>
    </row>
    <row r="76" spans="2:24" ht="30" customHeight="1" x14ac:dyDescent="0.35">
      <c r="B76" s="129"/>
      <c r="U76" s="129"/>
      <c r="V76" s="129"/>
      <c r="W76" s="129"/>
      <c r="X76" s="129"/>
    </row>
    <row r="77" spans="2:24" ht="15" x14ac:dyDescent="0.35">
      <c r="B77" s="129"/>
      <c r="U77" s="129"/>
      <c r="V77" s="129"/>
      <c r="W77" s="129"/>
      <c r="X77" s="129"/>
    </row>
    <row r="78" spans="2:24" ht="15" x14ac:dyDescent="0.35">
      <c r="B78" s="129"/>
      <c r="U78" s="129"/>
      <c r="V78" s="129"/>
      <c r="W78" s="129"/>
      <c r="X78" s="129"/>
    </row>
    <row r="79" spans="2:24" ht="15" x14ac:dyDescent="0.35">
      <c r="B79" s="129"/>
      <c r="U79" s="129"/>
      <c r="V79" s="129"/>
      <c r="W79" s="129"/>
      <c r="X79" s="129"/>
    </row>
    <row r="80" spans="2:24" ht="15" x14ac:dyDescent="0.35">
      <c r="B80" s="129"/>
      <c r="U80" s="129"/>
      <c r="V80" s="129"/>
      <c r="W80" s="129"/>
      <c r="X80" s="129"/>
    </row>
    <row r="81" s="129" customFormat="1" ht="15" x14ac:dyDescent="0.35"/>
    <row r="82" s="129" customFormat="1" ht="15" x14ac:dyDescent="0.35"/>
    <row r="83" s="129" customFormat="1" ht="15" x14ac:dyDescent="0.35"/>
    <row r="84" s="129" customFormat="1" ht="15" x14ac:dyDescent="0.35"/>
    <row r="85" s="129" customFormat="1" ht="15" x14ac:dyDescent="0.35"/>
    <row r="86" s="129" customFormat="1" ht="15" x14ac:dyDescent="0.35"/>
    <row r="87" s="129" customFormat="1" ht="15" x14ac:dyDescent="0.35"/>
    <row r="88" s="129" customFormat="1" ht="15" x14ac:dyDescent="0.35"/>
    <row r="89" s="129" customFormat="1" ht="15" x14ac:dyDescent="0.35"/>
    <row r="90" s="129" customFormat="1" ht="15" x14ac:dyDescent="0.35"/>
    <row r="91" s="129" customFormat="1" ht="15" x14ac:dyDescent="0.35"/>
    <row r="92" s="129" customFormat="1" ht="15" x14ac:dyDescent="0.35"/>
    <row r="93" s="129" customFormat="1" ht="15" x14ac:dyDescent="0.35"/>
    <row r="94" s="129" customFormat="1" ht="15" x14ac:dyDescent="0.35"/>
    <row r="95" s="129" customFormat="1" ht="15" x14ac:dyDescent="0.35"/>
    <row r="96" s="129" customFormat="1" ht="15" x14ac:dyDescent="0.35"/>
    <row r="97" s="129" customFormat="1" ht="15" x14ac:dyDescent="0.35"/>
    <row r="98" s="129" customFormat="1" ht="15" x14ac:dyDescent="0.35"/>
    <row r="99" s="129" customFormat="1" ht="15" x14ac:dyDescent="0.35"/>
    <row r="100" s="129" customFormat="1" ht="15" x14ac:dyDescent="0.35"/>
    <row r="101" s="129" customFormat="1" ht="15" x14ac:dyDescent="0.35"/>
    <row r="102" s="129" customFormat="1" ht="15" x14ac:dyDescent="0.35"/>
    <row r="103" s="129" customFormat="1" ht="15" x14ac:dyDescent="0.35"/>
    <row r="104" s="129" customFormat="1" ht="15" x14ac:dyDescent="0.35"/>
    <row r="105" s="129" customFormat="1" ht="15" x14ac:dyDescent="0.35"/>
    <row r="106" s="129" customFormat="1" ht="15" x14ac:dyDescent="0.35"/>
    <row r="107" s="129" customFormat="1" ht="15" x14ac:dyDescent="0.35"/>
    <row r="108" s="129" customFormat="1" ht="15" x14ac:dyDescent="0.35"/>
    <row r="109" s="129" customFormat="1" ht="15" x14ac:dyDescent="0.35"/>
    <row r="110" s="129" customFormat="1" ht="15" x14ac:dyDescent="0.35"/>
    <row r="111" s="129" customFormat="1" ht="15" x14ac:dyDescent="0.35"/>
    <row r="112" s="129" customFormat="1" ht="15" x14ac:dyDescent="0.35"/>
    <row r="113" s="129" customFormat="1" ht="15" x14ac:dyDescent="0.35"/>
    <row r="114" s="129" customFormat="1" ht="15" x14ac:dyDescent="0.35"/>
    <row r="115" s="129" customFormat="1" ht="15" x14ac:dyDescent="0.35"/>
    <row r="116" s="129" customFormat="1" ht="15" x14ac:dyDescent="0.35"/>
    <row r="117" s="129" customFormat="1" ht="15" x14ac:dyDescent="0.35"/>
    <row r="118" s="129" customFormat="1" ht="15" x14ac:dyDescent="0.35"/>
    <row r="119" s="129" customFormat="1" ht="15" x14ac:dyDescent="0.35"/>
    <row r="120" s="129" customFormat="1" ht="15" x14ac:dyDescent="0.35"/>
    <row r="121" s="129" customFormat="1" ht="15" x14ac:dyDescent="0.35"/>
    <row r="122" s="129" customFormat="1" ht="15" x14ac:dyDescent="0.35"/>
    <row r="123" s="129" customFormat="1" ht="15" x14ac:dyDescent="0.35"/>
    <row r="124" s="129" customFormat="1" ht="15" x14ac:dyDescent="0.35"/>
    <row r="125" s="129" customFormat="1" ht="15" x14ac:dyDescent="0.35"/>
    <row r="126" s="129" customFormat="1" ht="15" x14ac:dyDescent="0.35"/>
    <row r="127" s="129" customFormat="1" ht="15" x14ac:dyDescent="0.35"/>
    <row r="128" s="129" customFormat="1" ht="15" x14ac:dyDescent="0.35"/>
    <row r="129" s="129" customFormat="1" ht="15" x14ac:dyDescent="0.35"/>
    <row r="130" s="129" customFormat="1" ht="15" x14ac:dyDescent="0.35"/>
    <row r="131" s="129" customFormat="1" ht="15" x14ac:dyDescent="0.35"/>
    <row r="132" s="129" customFormat="1" ht="15" x14ac:dyDescent="0.35"/>
    <row r="133" s="129" customFormat="1" ht="15" x14ac:dyDescent="0.35"/>
    <row r="134" s="129" customFormat="1" ht="15" x14ac:dyDescent="0.35"/>
    <row r="135" s="129" customFormat="1" ht="15" x14ac:dyDescent="0.35"/>
    <row r="136" s="129" customFormat="1" ht="15" x14ac:dyDescent="0.35"/>
    <row r="137" s="129" customFormat="1" ht="15" x14ac:dyDescent="0.35"/>
    <row r="138" s="129" customFormat="1" ht="15" x14ac:dyDescent="0.35"/>
    <row r="139" s="129" customFormat="1" ht="15" x14ac:dyDescent="0.35"/>
    <row r="140" s="129" customFormat="1" ht="15" x14ac:dyDescent="0.35"/>
    <row r="141" s="129" customFormat="1" ht="15" x14ac:dyDescent="0.35"/>
    <row r="142" s="129" customFormat="1" ht="15" x14ac:dyDescent="0.35"/>
    <row r="143" s="129" customFormat="1" ht="15" x14ac:dyDescent="0.35"/>
    <row r="144" s="129" customFormat="1" ht="15" x14ac:dyDescent="0.35"/>
    <row r="145" s="129" customFormat="1" ht="15" x14ac:dyDescent="0.35"/>
    <row r="146" s="129" customFormat="1" ht="15" x14ac:dyDescent="0.35"/>
    <row r="147" s="129" customFormat="1" ht="15" x14ac:dyDescent="0.35"/>
    <row r="148" s="129" customFormat="1" ht="15" x14ac:dyDescent="0.35"/>
    <row r="149" s="129" customFormat="1" ht="15" x14ac:dyDescent="0.35"/>
    <row r="150" s="129" customFormat="1" ht="15" x14ac:dyDescent="0.35"/>
    <row r="151" s="129" customFormat="1" ht="15" x14ac:dyDescent="0.35"/>
    <row r="152" s="129" customFormat="1" ht="15" x14ac:dyDescent="0.35"/>
    <row r="153" s="129" customFormat="1" ht="15" x14ac:dyDescent="0.35"/>
    <row r="154" s="129" customFormat="1" ht="15" x14ac:dyDescent="0.35"/>
    <row r="155" s="129" customFormat="1" ht="15" x14ac:dyDescent="0.35"/>
    <row r="156" s="129" customFormat="1" ht="15" x14ac:dyDescent="0.35"/>
    <row r="157" s="129" customFormat="1" ht="15" x14ac:dyDescent="0.35"/>
    <row r="158" s="129" customFormat="1" ht="15" x14ac:dyDescent="0.35"/>
    <row r="159" s="129" customFormat="1" ht="15" x14ac:dyDescent="0.35"/>
    <row r="160" s="129" customFormat="1" ht="15" x14ac:dyDescent="0.35"/>
    <row r="161" s="129" customFormat="1" ht="15" x14ac:dyDescent="0.35"/>
    <row r="162" s="129" customFormat="1" ht="15" x14ac:dyDescent="0.35"/>
    <row r="163" s="129" customFormat="1" ht="15" x14ac:dyDescent="0.35"/>
    <row r="164" s="129" customFormat="1" ht="15" x14ac:dyDescent="0.35"/>
    <row r="165" s="129" customFormat="1" ht="15" x14ac:dyDescent="0.35"/>
    <row r="166" s="129" customFormat="1" ht="15" x14ac:dyDescent="0.35"/>
    <row r="167" s="129" customFormat="1" ht="15" x14ac:dyDescent="0.35"/>
    <row r="168" s="129" customFormat="1" ht="15" x14ac:dyDescent="0.35"/>
    <row r="169" s="129" customFormat="1" ht="15" x14ac:dyDescent="0.35"/>
    <row r="170" s="129" customFormat="1" ht="15" x14ac:dyDescent="0.35"/>
    <row r="171" s="129" customFormat="1" ht="15" x14ac:dyDescent="0.35"/>
    <row r="172" s="129" customFormat="1" ht="15" x14ac:dyDescent="0.35"/>
    <row r="173" s="129" customFormat="1" ht="15" x14ac:dyDescent="0.35"/>
    <row r="174" s="129" customFormat="1" ht="15" x14ac:dyDescent="0.35"/>
    <row r="175" s="129" customFormat="1" ht="15" x14ac:dyDescent="0.35"/>
    <row r="176" s="129" customFormat="1" ht="15" x14ac:dyDescent="0.35"/>
    <row r="177" s="129" customFormat="1" ht="15" x14ac:dyDescent="0.35"/>
    <row r="178" s="129" customFormat="1" ht="15" x14ac:dyDescent="0.35"/>
    <row r="179" s="129" customFormat="1" ht="15" x14ac:dyDescent="0.35"/>
    <row r="180" s="129" customFormat="1" ht="15" x14ac:dyDescent="0.35"/>
    <row r="181" s="129" customFormat="1" ht="15" x14ac:dyDescent="0.35"/>
    <row r="182" s="129" customFormat="1" ht="15" x14ac:dyDescent="0.35"/>
    <row r="183" s="129" customFormat="1" ht="15" x14ac:dyDescent="0.35"/>
    <row r="184" s="129" customFormat="1" ht="15" x14ac:dyDescent="0.35"/>
    <row r="185" s="129" customFormat="1" ht="15" x14ac:dyDescent="0.35"/>
    <row r="186" s="129" customFormat="1" ht="15" x14ac:dyDescent="0.35"/>
    <row r="187" s="129" customFormat="1" ht="15" x14ac:dyDescent="0.35"/>
    <row r="188" s="129" customFormat="1" ht="15" x14ac:dyDescent="0.35"/>
    <row r="189" s="129" customFormat="1" ht="15" x14ac:dyDescent="0.35"/>
    <row r="190" s="129" customFormat="1" ht="15" x14ac:dyDescent="0.35"/>
    <row r="191" s="129" customFormat="1" ht="15" x14ac:dyDescent="0.35"/>
    <row r="192" s="129" customFormat="1" ht="15" x14ac:dyDescent="0.35"/>
    <row r="193" s="129" customFormat="1" ht="15" x14ac:dyDescent="0.35"/>
    <row r="194" s="129" customFormat="1" ht="15" x14ac:dyDescent="0.35"/>
    <row r="195" s="129" customFormat="1" ht="15" x14ac:dyDescent="0.35"/>
    <row r="196" s="129" customFormat="1" ht="15" x14ac:dyDescent="0.35"/>
    <row r="197" s="129" customFormat="1" ht="15" x14ac:dyDescent="0.35"/>
    <row r="198" s="129" customFormat="1" ht="15" x14ac:dyDescent="0.35"/>
    <row r="199" s="129" customFormat="1" ht="15" x14ac:dyDescent="0.35"/>
    <row r="200" s="129" customFormat="1" ht="15" x14ac:dyDescent="0.35"/>
    <row r="201" s="129" customFormat="1" ht="15" x14ac:dyDescent="0.35"/>
    <row r="202" s="129" customFormat="1" ht="15" x14ac:dyDescent="0.35"/>
  </sheetData>
  <mergeCells count="12">
    <mergeCell ref="L4:U4"/>
    <mergeCell ref="B4:K4"/>
    <mergeCell ref="L9:T9"/>
    <mergeCell ref="I9:K9"/>
    <mergeCell ref="H9:H11"/>
    <mergeCell ref="U9:U11"/>
    <mergeCell ref="C9:C11"/>
    <mergeCell ref="D9:D11"/>
    <mergeCell ref="B9:B11"/>
    <mergeCell ref="E9:E11"/>
    <mergeCell ref="F9:F11"/>
    <mergeCell ref="G9:G11"/>
  </mergeCells>
  <printOptions horizontalCentered="1"/>
  <pageMargins left="0.196850393700787" right="0.196850393700787" top="0.55118110236220497" bottom="0.55118110236220497" header="0.511811023622047" footer="0.511811023622047"/>
  <pageSetup scale="45" orientation="portrait" horizontalDpi="300" verticalDpi="300" r:id="rId1"/>
  <headerFooter>
    <oddFooter>&amp;C&amp;"Times New Roman,Regular"&amp;20- &amp;P+19 -</oddFooter>
  </headerFooter>
  <colBreaks count="1" manualBreakCount="1">
    <brk id="11" max="59"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5"/>
  <dimension ref="B1:V163"/>
  <sheetViews>
    <sheetView rightToLeft="1" view="pageBreakPreview" zoomScale="50" zoomScaleNormal="50" zoomScaleSheetLayoutView="50" workbookViewId="0"/>
  </sheetViews>
  <sheetFormatPr defaultRowHeight="21.75" x14ac:dyDescent="0.5"/>
  <cols>
    <col min="1" max="1" width="9.140625" style="129"/>
    <col min="2" max="2" width="72.7109375" style="53" customWidth="1"/>
    <col min="3" max="3" width="14.42578125" style="129" customWidth="1"/>
    <col min="4" max="4" width="13.85546875" style="129" customWidth="1"/>
    <col min="5" max="5" width="15.28515625" style="129" customWidth="1"/>
    <col min="6" max="6" width="13.85546875" style="129" customWidth="1"/>
    <col min="7" max="7" width="75" style="53" customWidth="1"/>
    <col min="8" max="16384" width="9.140625" style="129"/>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34" customFormat="1" ht="36.75" x14ac:dyDescent="0.85">
      <c r="B3" s="1763" t="s">
        <v>1830</v>
      </c>
      <c r="C3" s="1763"/>
      <c r="D3" s="1763"/>
      <c r="E3" s="1763"/>
      <c r="F3" s="1763"/>
      <c r="G3" s="1763"/>
    </row>
    <row r="4" spans="2:22" s="5" customFormat="1" ht="12.75" customHeight="1" x14ac:dyDescent="0.85">
      <c r="B4" s="1578"/>
      <c r="C4" s="1578"/>
      <c r="D4" s="1578"/>
      <c r="E4" s="1578"/>
      <c r="F4" s="1578"/>
      <c r="G4" s="1578"/>
    </row>
    <row r="5" spans="2:22" s="234" customFormat="1" ht="36.75" x14ac:dyDescent="0.85">
      <c r="B5" s="1763" t="s">
        <v>1831</v>
      </c>
      <c r="C5" s="1763"/>
      <c r="D5" s="1763"/>
      <c r="E5" s="1763"/>
      <c r="F5" s="1763"/>
      <c r="G5" s="1764"/>
    </row>
    <row r="6" spans="2:22" s="5" customFormat="1" ht="19.5" customHeight="1" x14ac:dyDescent="0.65">
      <c r="B6" s="2"/>
      <c r="C6" s="2"/>
      <c r="D6" s="2"/>
      <c r="E6" s="2"/>
      <c r="F6" s="2"/>
      <c r="G6" s="2"/>
      <c r="H6" s="2"/>
      <c r="I6" s="2"/>
      <c r="J6" s="2"/>
      <c r="K6" s="2"/>
      <c r="L6" s="2"/>
      <c r="M6" s="2"/>
      <c r="N6" s="2"/>
      <c r="O6" s="2"/>
      <c r="P6" s="2"/>
      <c r="Q6" s="2"/>
      <c r="R6" s="2"/>
      <c r="S6" s="2"/>
    </row>
    <row r="7" spans="2:22" s="417" customFormat="1" ht="22.5" x14ac:dyDescent="0.5">
      <c r="B7" s="355" t="s">
        <v>1764</v>
      </c>
      <c r="G7" s="229" t="s">
        <v>1767</v>
      </c>
    </row>
    <row r="8" spans="2:22" s="5" customFormat="1" ht="19.5" customHeight="1" thickBot="1" x14ac:dyDescent="0.7">
      <c r="B8" s="2"/>
      <c r="C8" s="2"/>
      <c r="D8" s="2"/>
      <c r="E8" s="2"/>
      <c r="F8" s="2"/>
      <c r="G8" s="2"/>
      <c r="H8" s="2"/>
      <c r="I8" s="2"/>
      <c r="J8" s="2"/>
      <c r="K8" s="2"/>
      <c r="L8" s="2"/>
      <c r="M8" s="2"/>
      <c r="N8" s="2"/>
      <c r="O8" s="2"/>
      <c r="P8" s="2"/>
      <c r="Q8" s="2"/>
      <c r="R8" s="2"/>
      <c r="S8" s="2"/>
    </row>
    <row r="9" spans="2:22" s="318" customFormat="1" ht="20.100000000000001" customHeight="1" thickTop="1" x14ac:dyDescent="0.7">
      <c r="B9" s="1825"/>
      <c r="C9" s="1828" t="s">
        <v>1118</v>
      </c>
      <c r="D9" s="1828" t="s">
        <v>324</v>
      </c>
      <c r="E9" s="1829"/>
      <c r="F9" s="1829"/>
      <c r="G9" s="1822"/>
    </row>
    <row r="10" spans="2:22" s="318" customFormat="1" ht="20.100000000000001" customHeight="1" x14ac:dyDescent="0.7">
      <c r="B10" s="1826"/>
      <c r="C10" s="1834"/>
      <c r="D10" s="1830" t="s">
        <v>123</v>
      </c>
      <c r="E10" s="1831"/>
      <c r="F10" s="1831"/>
      <c r="G10" s="1823"/>
    </row>
    <row r="11" spans="2:22" s="256" customFormat="1" ht="20.100000000000001" customHeight="1" x14ac:dyDescent="0.7">
      <c r="B11" s="1826"/>
      <c r="C11" s="1832" t="s">
        <v>183</v>
      </c>
      <c r="D11" s="522" t="s">
        <v>182</v>
      </c>
      <c r="E11" s="522" t="s">
        <v>797</v>
      </c>
      <c r="F11" s="522" t="s">
        <v>798</v>
      </c>
      <c r="G11" s="1823"/>
    </row>
    <row r="12" spans="2:22" s="320" customFormat="1" ht="20.100000000000001" customHeight="1" x14ac:dyDescent="0.7">
      <c r="B12" s="1827"/>
      <c r="C12" s="1833"/>
      <c r="D12" s="1581" t="s">
        <v>88</v>
      </c>
      <c r="E12" s="1581" t="s">
        <v>87</v>
      </c>
      <c r="F12" s="1581" t="s">
        <v>645</v>
      </c>
      <c r="G12" s="1824"/>
    </row>
    <row r="13" spans="2:22" s="328" customFormat="1" ht="15" customHeight="1" x14ac:dyDescent="0.7">
      <c r="B13" s="321"/>
      <c r="C13" s="322"/>
      <c r="D13" s="322"/>
      <c r="E13" s="322"/>
      <c r="F13" s="322"/>
      <c r="G13" s="325"/>
    </row>
    <row r="14" spans="2:22" s="766" customFormat="1" ht="24.95" customHeight="1" x14ac:dyDescent="0.2">
      <c r="B14" s="1209" t="s">
        <v>89</v>
      </c>
      <c r="C14" s="761"/>
      <c r="D14" s="761"/>
      <c r="E14" s="761"/>
      <c r="F14" s="761"/>
      <c r="G14" s="1215" t="s">
        <v>11</v>
      </c>
    </row>
    <row r="15" spans="2:22" s="766" customFormat="1" ht="15" customHeight="1" x14ac:dyDescent="0.2">
      <c r="B15" s="998"/>
      <c r="C15" s="761"/>
      <c r="D15" s="761"/>
      <c r="E15" s="761"/>
      <c r="F15" s="761"/>
      <c r="G15" s="491"/>
    </row>
    <row r="16" spans="2:22" s="766" customFormat="1" ht="24.75" customHeight="1" x14ac:dyDescent="0.2">
      <c r="B16" s="1210" t="s">
        <v>574</v>
      </c>
      <c r="C16" s="1203">
        <v>5</v>
      </c>
      <c r="D16" s="1203"/>
      <c r="E16" s="1204"/>
      <c r="F16" s="1204"/>
      <c r="G16" s="1216" t="s">
        <v>510</v>
      </c>
    </row>
    <row r="17" spans="2:7" s="848" customFormat="1" ht="24.75" customHeight="1" x14ac:dyDescent="0.2">
      <c r="B17" s="1210" t="s">
        <v>575</v>
      </c>
      <c r="C17" s="1203">
        <v>4.25</v>
      </c>
      <c r="D17" s="1203"/>
      <c r="E17" s="1179"/>
      <c r="F17" s="1179"/>
      <c r="G17" s="1216" t="s">
        <v>130</v>
      </c>
    </row>
    <row r="18" spans="2:7" s="848" customFormat="1" ht="24.95" customHeight="1" x14ac:dyDescent="0.2">
      <c r="B18" s="1210" t="s">
        <v>576</v>
      </c>
      <c r="C18" s="1203">
        <v>3.25</v>
      </c>
      <c r="D18" s="1203"/>
      <c r="E18" s="1179"/>
      <c r="F18" s="1179"/>
      <c r="G18" s="1216" t="s">
        <v>131</v>
      </c>
    </row>
    <row r="19" spans="2:7" s="766" customFormat="1" ht="15" customHeight="1" x14ac:dyDescent="0.2">
      <c r="B19" s="998"/>
      <c r="C19" s="1205"/>
      <c r="D19" s="1205"/>
      <c r="E19" s="1205"/>
      <c r="F19" s="1205"/>
      <c r="G19" s="491"/>
    </row>
    <row r="20" spans="2:7" s="766" customFormat="1" ht="24.95" customHeight="1" x14ac:dyDescent="0.2">
      <c r="B20" s="1210" t="s">
        <v>135</v>
      </c>
      <c r="C20" s="1203"/>
      <c r="D20" s="1203">
        <v>3.25</v>
      </c>
      <c r="E20" s="1204"/>
      <c r="F20" s="1204"/>
      <c r="G20" s="1216" t="s">
        <v>132</v>
      </c>
    </row>
    <row r="21" spans="2:7" s="766" customFormat="1" ht="24.95" customHeight="1" x14ac:dyDescent="0.2">
      <c r="B21" s="1210" t="s">
        <v>136</v>
      </c>
      <c r="C21" s="1203"/>
      <c r="D21" s="1203">
        <v>3.25</v>
      </c>
      <c r="E21" s="1204"/>
      <c r="F21" s="1204"/>
      <c r="G21" s="1216" t="s">
        <v>133</v>
      </c>
    </row>
    <row r="22" spans="2:7" s="848" customFormat="1" ht="24.95" customHeight="1" x14ac:dyDescent="0.2">
      <c r="B22" s="1210" t="s">
        <v>137</v>
      </c>
      <c r="C22" s="1203"/>
      <c r="D22" s="1203">
        <v>4.75</v>
      </c>
      <c r="E22" s="1179"/>
      <c r="F22" s="1179"/>
      <c r="G22" s="1216" t="s">
        <v>617</v>
      </c>
    </row>
    <row r="23" spans="2:7" s="848" customFormat="1" ht="24.95" customHeight="1" x14ac:dyDescent="0.2">
      <c r="B23" s="1210" t="s">
        <v>138</v>
      </c>
      <c r="C23" s="1203"/>
      <c r="D23" s="1203">
        <v>3.25</v>
      </c>
      <c r="E23" s="1179"/>
      <c r="F23" s="1179"/>
      <c r="G23" s="1216" t="s">
        <v>134</v>
      </c>
    </row>
    <row r="24" spans="2:7" s="766" customFormat="1" ht="15" customHeight="1" x14ac:dyDescent="0.2">
      <c r="B24" s="998"/>
      <c r="C24" s="1205"/>
      <c r="D24" s="1205"/>
      <c r="E24" s="1205"/>
      <c r="F24" s="1205"/>
      <c r="G24" s="491"/>
    </row>
    <row r="25" spans="2:7" s="848" customFormat="1" ht="24.95" customHeight="1" x14ac:dyDescent="0.2">
      <c r="B25" s="1210" t="s">
        <v>577</v>
      </c>
      <c r="C25" s="1179"/>
      <c r="D25" s="1203">
        <v>5.75</v>
      </c>
      <c r="E25" s="1179"/>
      <c r="F25" s="1179"/>
      <c r="G25" s="1216" t="s">
        <v>127</v>
      </c>
    </row>
    <row r="26" spans="2:7" s="848" customFormat="1" ht="24.95" customHeight="1" thickBot="1" x14ac:dyDescent="0.25">
      <c r="B26" s="999"/>
      <c r="C26" s="1179"/>
      <c r="D26" s="1179"/>
      <c r="E26" s="1179"/>
      <c r="F26" s="1179"/>
      <c r="G26" s="1002"/>
    </row>
    <row r="27" spans="2:7" s="766" customFormat="1" ht="15" customHeight="1" thickTop="1" x14ac:dyDescent="0.2">
      <c r="B27" s="1211"/>
      <c r="C27" s="1206"/>
      <c r="D27" s="1206"/>
      <c r="E27" s="1206"/>
      <c r="F27" s="1206"/>
      <c r="G27" s="1217"/>
    </row>
    <row r="28" spans="2:7" s="848" customFormat="1" ht="24.95" customHeight="1" x14ac:dyDescent="0.2">
      <c r="B28" s="1209" t="s">
        <v>184</v>
      </c>
      <c r="C28" s="1203"/>
      <c r="D28" s="1203"/>
      <c r="E28" s="1203"/>
      <c r="F28" s="1203"/>
      <c r="G28" s="1215" t="s">
        <v>12</v>
      </c>
    </row>
    <row r="29" spans="2:7" s="766" customFormat="1" ht="15" customHeight="1" x14ac:dyDescent="0.2">
      <c r="B29" s="998"/>
      <c r="C29" s="1205"/>
      <c r="D29" s="1205"/>
      <c r="E29" s="1205"/>
      <c r="F29" s="1205"/>
      <c r="G29" s="491"/>
    </row>
    <row r="30" spans="2:7" s="766" customFormat="1" ht="24.95" customHeight="1" x14ac:dyDescent="0.2">
      <c r="B30" s="1210" t="s">
        <v>139</v>
      </c>
      <c r="C30" s="1203">
        <v>3.5</v>
      </c>
      <c r="D30" s="1203">
        <v>4.25</v>
      </c>
      <c r="E30" s="1203"/>
      <c r="F30" s="1203"/>
      <c r="G30" s="1216" t="s">
        <v>510</v>
      </c>
    </row>
    <row r="31" spans="2:7" s="766" customFormat="1" ht="24.95" customHeight="1" x14ac:dyDescent="0.2">
      <c r="B31" s="1210" t="s">
        <v>140</v>
      </c>
      <c r="C31" s="1203">
        <v>2.75</v>
      </c>
      <c r="D31" s="1203"/>
      <c r="E31" s="1203"/>
      <c r="F31" s="1203"/>
      <c r="G31" s="1216" t="s">
        <v>130</v>
      </c>
    </row>
    <row r="32" spans="2:7" s="766" customFormat="1" ht="15" customHeight="1" x14ac:dyDescent="0.2">
      <c r="B32" s="998"/>
      <c r="C32" s="1205"/>
      <c r="D32" s="1205"/>
      <c r="E32" s="1205"/>
      <c r="F32" s="1205"/>
      <c r="G32" s="491"/>
    </row>
    <row r="33" spans="2:7" s="766" customFormat="1" ht="24.95" customHeight="1" x14ac:dyDescent="0.2">
      <c r="B33" s="1210" t="s">
        <v>129</v>
      </c>
      <c r="C33" s="1203"/>
      <c r="D33" s="1203">
        <v>2.75</v>
      </c>
      <c r="E33" s="1203">
        <v>3</v>
      </c>
      <c r="F33" s="1203"/>
      <c r="G33" s="1216" t="s">
        <v>128</v>
      </c>
    </row>
    <row r="34" spans="2:7" s="766" customFormat="1" ht="24.95" customHeight="1" thickBot="1" x14ac:dyDescent="0.25">
      <c r="B34" s="1212"/>
      <c r="C34" s="1207"/>
      <c r="D34" s="1207"/>
      <c r="E34" s="1207"/>
      <c r="F34" s="1208"/>
      <c r="G34" s="1218"/>
    </row>
    <row r="35" spans="2:7" s="766" customFormat="1" ht="15" customHeight="1" thickTop="1" x14ac:dyDescent="0.2">
      <c r="B35" s="998"/>
      <c r="C35" s="1205"/>
      <c r="D35" s="1205"/>
      <c r="E35" s="1205"/>
      <c r="F35" s="1205"/>
      <c r="G35" s="491"/>
    </row>
    <row r="36" spans="2:7" s="848" customFormat="1" ht="24.95" customHeight="1" x14ac:dyDescent="0.2">
      <c r="B36" s="1209" t="s">
        <v>185</v>
      </c>
      <c r="C36" s="1203"/>
      <c r="D36" s="1203"/>
      <c r="E36" s="1203"/>
      <c r="F36" s="1203"/>
      <c r="G36" s="1215" t="s">
        <v>644</v>
      </c>
    </row>
    <row r="37" spans="2:7" s="766" customFormat="1" ht="15" customHeight="1" x14ac:dyDescent="0.2">
      <c r="B37" s="998"/>
      <c r="C37" s="1205"/>
      <c r="D37" s="1205"/>
      <c r="E37" s="1205"/>
      <c r="F37" s="1205"/>
      <c r="G37" s="491"/>
    </row>
    <row r="38" spans="2:7" s="848" customFormat="1" ht="24.95" customHeight="1" x14ac:dyDescent="0.2">
      <c r="B38" s="1210" t="s">
        <v>578</v>
      </c>
      <c r="C38" s="1203">
        <v>2.75</v>
      </c>
      <c r="D38" s="1203">
        <v>2.5</v>
      </c>
      <c r="E38" s="1203">
        <v>2.5</v>
      </c>
      <c r="F38" s="1203">
        <v>3</v>
      </c>
      <c r="G38" s="1216" t="s">
        <v>834</v>
      </c>
    </row>
    <row r="39" spans="2:7" s="766" customFormat="1" ht="24.95" customHeight="1" x14ac:dyDescent="0.2">
      <c r="B39" s="1210" t="s">
        <v>579</v>
      </c>
      <c r="C39" s="1203">
        <v>2</v>
      </c>
      <c r="D39" s="1203">
        <v>1.75</v>
      </c>
      <c r="E39" s="1203">
        <v>2</v>
      </c>
      <c r="F39" s="1203">
        <v>2.5</v>
      </c>
      <c r="G39" s="1216" t="s">
        <v>580</v>
      </c>
    </row>
    <row r="40" spans="2:7" s="766" customFormat="1" ht="24.95" customHeight="1" thickBot="1" x14ac:dyDescent="0.25">
      <c r="B40" s="1210"/>
      <c r="C40" s="1203"/>
      <c r="D40" s="1203"/>
      <c r="E40" s="1203"/>
      <c r="F40" s="1203"/>
      <c r="G40" s="1216"/>
    </row>
    <row r="41" spans="2:7" s="766" customFormat="1" ht="15" customHeight="1" thickTop="1" x14ac:dyDescent="0.2">
      <c r="B41" s="1211"/>
      <c r="C41" s="1206"/>
      <c r="D41" s="1206"/>
      <c r="E41" s="1206"/>
      <c r="F41" s="1206"/>
      <c r="G41" s="1217"/>
    </row>
    <row r="42" spans="2:7" s="766" customFormat="1" ht="24.95" customHeight="1" x14ac:dyDescent="0.2">
      <c r="B42" s="1209" t="s">
        <v>1620</v>
      </c>
      <c r="C42" s="1203"/>
      <c r="D42" s="1203"/>
      <c r="E42" s="1203"/>
      <c r="F42" s="1203"/>
      <c r="G42" s="1215" t="s">
        <v>639</v>
      </c>
    </row>
    <row r="43" spans="2:7" s="766" customFormat="1" ht="15" customHeight="1" x14ac:dyDescent="0.2">
      <c r="B43" s="998"/>
      <c r="C43" s="1205"/>
      <c r="D43" s="1205"/>
      <c r="E43" s="1205"/>
      <c r="F43" s="1205"/>
      <c r="G43" s="491"/>
    </row>
    <row r="44" spans="2:7" s="766" customFormat="1" ht="24.95" customHeight="1" x14ac:dyDescent="0.2">
      <c r="B44" s="1210" t="s">
        <v>187</v>
      </c>
      <c r="C44" s="1203"/>
      <c r="D44" s="1203"/>
      <c r="E44" s="1203"/>
      <c r="F44" s="1203">
        <v>4</v>
      </c>
      <c r="G44" s="1216" t="s">
        <v>719</v>
      </c>
    </row>
    <row r="45" spans="2:7" s="766" customFormat="1" ht="24.95" customHeight="1" x14ac:dyDescent="0.2">
      <c r="B45" s="1210" t="s">
        <v>188</v>
      </c>
      <c r="C45" s="1203"/>
      <c r="D45" s="1203"/>
      <c r="E45" s="1203"/>
      <c r="F45" s="1203">
        <v>4</v>
      </c>
      <c r="G45" s="1216" t="s">
        <v>720</v>
      </c>
    </row>
    <row r="46" spans="2:7" s="848" customFormat="1" ht="24.95" customHeight="1" x14ac:dyDescent="0.2">
      <c r="B46" s="1210" t="s">
        <v>327</v>
      </c>
      <c r="C46" s="1203"/>
      <c r="D46" s="1203"/>
      <c r="E46" s="1203"/>
      <c r="F46" s="1203">
        <v>4.5</v>
      </c>
      <c r="G46" s="1216" t="s">
        <v>166</v>
      </c>
    </row>
    <row r="47" spans="2:7" s="848" customFormat="1" ht="24.95" customHeight="1" x14ac:dyDescent="0.2">
      <c r="B47" s="1213" t="s">
        <v>835</v>
      </c>
      <c r="C47" s="1203"/>
      <c r="D47" s="1203"/>
      <c r="E47" s="1203"/>
      <c r="F47" s="1203">
        <v>6</v>
      </c>
      <c r="G47" s="1216" t="s">
        <v>721</v>
      </c>
    </row>
    <row r="48" spans="2:7" s="766" customFormat="1" ht="24.95" customHeight="1" x14ac:dyDescent="0.2">
      <c r="B48" s="1210" t="s">
        <v>189</v>
      </c>
      <c r="C48" s="1203"/>
      <c r="D48" s="1203"/>
      <c r="E48" s="1203"/>
      <c r="F48" s="1203">
        <v>6</v>
      </c>
      <c r="G48" s="1216" t="s">
        <v>728</v>
      </c>
    </row>
    <row r="49" spans="2:7" s="848" customFormat="1" ht="24.95" customHeight="1" thickBot="1" x14ac:dyDescent="0.25">
      <c r="B49" s="1214"/>
      <c r="C49" s="1208"/>
      <c r="D49" s="1208"/>
      <c r="E49" s="1208"/>
      <c r="F49" s="1208"/>
      <c r="G49" s="1219"/>
    </row>
    <row r="50" spans="2:7" s="766" customFormat="1" ht="15" customHeight="1" thickTop="1" x14ac:dyDescent="0.2">
      <c r="B50" s="998"/>
      <c r="C50" s="1205"/>
      <c r="D50" s="1205"/>
      <c r="E50" s="1205"/>
      <c r="F50" s="1205"/>
      <c r="G50" s="491"/>
    </row>
    <row r="51" spans="2:7" s="766" customFormat="1" ht="24.95" customHeight="1" x14ac:dyDescent="0.2">
      <c r="B51" s="1209" t="s">
        <v>190</v>
      </c>
      <c r="C51" s="1203"/>
      <c r="D51" s="1203"/>
      <c r="E51" s="1203"/>
      <c r="F51" s="1204"/>
      <c r="G51" s="1215" t="s">
        <v>640</v>
      </c>
    </row>
    <row r="52" spans="2:7" s="766" customFormat="1" ht="15" customHeight="1" x14ac:dyDescent="0.2">
      <c r="B52" s="998"/>
      <c r="C52" s="1205"/>
      <c r="D52" s="1205"/>
      <c r="E52" s="1205"/>
      <c r="F52" s="1205"/>
      <c r="G52" s="491"/>
    </row>
    <row r="53" spans="2:7" s="766" customFormat="1" ht="24.95" customHeight="1" x14ac:dyDescent="0.2">
      <c r="B53" s="1210" t="s">
        <v>326</v>
      </c>
      <c r="C53" s="1203">
        <v>2.5</v>
      </c>
      <c r="D53" s="1203"/>
      <c r="E53" s="1203"/>
      <c r="F53" s="1203"/>
      <c r="G53" s="1216" t="s">
        <v>729</v>
      </c>
    </row>
    <row r="54" spans="2:7" s="848" customFormat="1" ht="24.95" customHeight="1" x14ac:dyDescent="0.2">
      <c r="B54" s="1210" t="s">
        <v>722</v>
      </c>
      <c r="C54" s="1203">
        <v>2.75</v>
      </c>
      <c r="D54" s="1203"/>
      <c r="E54" s="1203"/>
      <c r="F54" s="1203"/>
      <c r="G54" s="1216" t="s">
        <v>723</v>
      </c>
    </row>
    <row r="55" spans="2:7" s="848" customFormat="1" ht="24.95" customHeight="1" x14ac:dyDescent="0.2">
      <c r="B55" s="1210" t="s">
        <v>1765</v>
      </c>
      <c r="C55" s="1203">
        <v>3.25</v>
      </c>
      <c r="D55" s="1203"/>
      <c r="E55" s="1203"/>
      <c r="F55" s="1203"/>
      <c r="G55" s="1216" t="s">
        <v>328</v>
      </c>
    </row>
    <row r="56" spans="2:7" s="766" customFormat="1" ht="24.95" customHeight="1" x14ac:dyDescent="0.2">
      <c r="B56" s="1210" t="s">
        <v>1766</v>
      </c>
      <c r="C56" s="1203">
        <v>3.5</v>
      </c>
      <c r="D56" s="1203"/>
      <c r="E56" s="1203"/>
      <c r="F56" s="1203"/>
      <c r="G56" s="1216" t="s">
        <v>315</v>
      </c>
    </row>
    <row r="57" spans="2:7" s="766" customFormat="1" ht="24.95" customHeight="1" x14ac:dyDescent="0.2">
      <c r="B57" s="1210" t="s">
        <v>504</v>
      </c>
      <c r="C57" s="1204"/>
      <c r="D57" s="1203">
        <v>2.75</v>
      </c>
      <c r="E57" s="1203">
        <v>3</v>
      </c>
      <c r="F57" s="1203"/>
      <c r="G57" s="1216" t="s">
        <v>316</v>
      </c>
    </row>
    <row r="58" spans="2:7" s="848" customFormat="1" ht="24.95" customHeight="1" x14ac:dyDescent="0.2">
      <c r="B58" s="1210" t="s">
        <v>505</v>
      </c>
      <c r="C58" s="1203"/>
      <c r="D58" s="1203">
        <v>3.5</v>
      </c>
      <c r="E58" s="1203">
        <v>3.75</v>
      </c>
      <c r="F58" s="1203"/>
      <c r="G58" s="1216" t="s">
        <v>643</v>
      </c>
    </row>
    <row r="59" spans="2:7" s="780" customFormat="1" ht="24.95" customHeight="1" thickBot="1" x14ac:dyDescent="0.25">
      <c r="B59" s="826"/>
      <c r="C59" s="825"/>
      <c r="D59" s="825"/>
      <c r="E59" s="825"/>
      <c r="F59" s="825"/>
      <c r="G59" s="827"/>
    </row>
    <row r="60" spans="2:7" s="182" customFormat="1" ht="9" customHeight="1" thickTop="1" x14ac:dyDescent="0.5">
      <c r="B60" s="180"/>
      <c r="C60" s="235"/>
      <c r="D60" s="236"/>
      <c r="E60" s="236"/>
      <c r="F60" s="193"/>
      <c r="G60" s="176"/>
    </row>
    <row r="61" spans="2:7" s="334" customFormat="1" ht="18.75" customHeight="1" x14ac:dyDescent="0.5">
      <c r="B61" s="334" t="s">
        <v>1753</v>
      </c>
      <c r="G61" s="334" t="s">
        <v>1755</v>
      </c>
    </row>
    <row r="62" spans="2:7" s="334" customFormat="1" ht="22.5" x14ac:dyDescent="0.5">
      <c r="B62" s="523" t="s">
        <v>1687</v>
      </c>
      <c r="C62" s="524"/>
      <c r="D62" s="524"/>
      <c r="E62" s="524"/>
      <c r="F62" s="524"/>
      <c r="G62" s="416" t="s">
        <v>1462</v>
      </c>
    </row>
    <row r="63" spans="2:7" s="53" customFormat="1" x14ac:dyDescent="0.5">
      <c r="B63" s="183"/>
      <c r="C63" s="192"/>
      <c r="D63" s="192"/>
      <c r="E63" s="192"/>
      <c r="F63" s="192"/>
      <c r="G63" s="185"/>
    </row>
    <row r="64" spans="2:7" s="53" customFormat="1" x14ac:dyDescent="0.5">
      <c r="B64" s="183"/>
      <c r="C64" s="192"/>
      <c r="D64" s="192"/>
      <c r="E64" s="192"/>
      <c r="F64" s="192"/>
      <c r="G64" s="185"/>
    </row>
    <row r="65" spans="2:7" s="182" customFormat="1" ht="9.9499999999999993" customHeight="1" x14ac:dyDescent="0.5">
      <c r="B65" s="180"/>
      <c r="C65" s="193"/>
      <c r="D65" s="193"/>
      <c r="E65" s="193"/>
      <c r="F65" s="193"/>
      <c r="G65" s="176"/>
    </row>
    <row r="66" spans="2:7" s="53" customFormat="1" ht="9.9499999999999993" customHeight="1" x14ac:dyDescent="0.5">
      <c r="B66" s="186"/>
      <c r="C66" s="183"/>
      <c r="D66" s="183"/>
      <c r="E66" s="183"/>
      <c r="F66" s="183"/>
      <c r="G66" s="186"/>
    </row>
    <row r="67" spans="2:7" s="190" customFormat="1" ht="23.25" x14ac:dyDescent="0.5">
      <c r="B67" s="188"/>
      <c r="C67" s="196"/>
      <c r="D67" s="196"/>
      <c r="E67" s="196"/>
      <c r="F67" s="196"/>
      <c r="G67" s="189"/>
    </row>
    <row r="68" spans="2:7" s="182" customFormat="1" ht="9.9499999999999993" customHeight="1" x14ac:dyDescent="0.5">
      <c r="B68" s="180"/>
      <c r="C68" s="193"/>
      <c r="D68" s="193"/>
      <c r="E68" s="193"/>
      <c r="F68" s="193"/>
      <c r="G68" s="176"/>
    </row>
    <row r="69" spans="2:7" s="178" customFormat="1" x14ac:dyDescent="0.5">
      <c r="B69" s="176"/>
      <c r="C69" s="191"/>
      <c r="D69" s="191"/>
      <c r="E69" s="191"/>
      <c r="F69" s="191"/>
      <c r="G69" s="176"/>
    </row>
    <row r="70" spans="2:7" s="53" customFormat="1" x14ac:dyDescent="0.5">
      <c r="B70" s="183"/>
      <c r="C70" s="192"/>
      <c r="D70" s="192"/>
      <c r="E70" s="192"/>
      <c r="F70" s="192"/>
      <c r="G70" s="185"/>
    </row>
    <row r="71" spans="2:7" s="53" customFormat="1" x14ac:dyDescent="0.5">
      <c r="B71" s="183"/>
      <c r="C71" s="192"/>
      <c r="D71" s="192"/>
      <c r="E71" s="192"/>
      <c r="F71" s="192"/>
      <c r="G71" s="185"/>
    </row>
    <row r="72" spans="2:7" s="182" customFormat="1" ht="9.9499999999999993" customHeight="1" x14ac:dyDescent="0.5">
      <c r="B72" s="180"/>
      <c r="C72" s="193"/>
      <c r="D72" s="193"/>
      <c r="E72" s="193"/>
      <c r="F72" s="193"/>
      <c r="G72" s="176"/>
    </row>
    <row r="73" spans="2:7" s="178" customFormat="1" x14ac:dyDescent="0.5">
      <c r="B73" s="176"/>
      <c r="C73" s="191"/>
      <c r="D73" s="191"/>
      <c r="E73" s="191"/>
      <c r="F73" s="191"/>
      <c r="G73" s="176"/>
    </row>
    <row r="74" spans="2:7" s="53" customFormat="1" x14ac:dyDescent="0.5">
      <c r="B74" s="183"/>
      <c r="C74" s="192"/>
      <c r="D74" s="192"/>
      <c r="E74" s="192"/>
      <c r="F74" s="192"/>
      <c r="G74" s="185"/>
    </row>
    <row r="75" spans="2:7" s="53" customFormat="1" x14ac:dyDescent="0.5">
      <c r="B75" s="183"/>
      <c r="C75" s="192"/>
      <c r="D75" s="192"/>
      <c r="E75" s="192"/>
      <c r="F75" s="192"/>
      <c r="G75" s="185"/>
    </row>
    <row r="76" spans="2:7" s="53" customFormat="1" x14ac:dyDescent="0.5">
      <c r="B76" s="183"/>
      <c r="C76" s="192"/>
      <c r="D76" s="192"/>
      <c r="E76" s="192"/>
      <c r="F76" s="192"/>
      <c r="G76" s="185"/>
    </row>
    <row r="77" spans="2:7" s="53" customFormat="1" x14ac:dyDescent="0.5">
      <c r="B77" s="183"/>
      <c r="C77" s="192"/>
      <c r="D77" s="192"/>
      <c r="E77" s="192"/>
      <c r="F77" s="192"/>
      <c r="G77" s="185"/>
    </row>
    <row r="78" spans="2:7" s="53" customFormat="1" x14ac:dyDescent="0.5">
      <c r="B78" s="194"/>
      <c r="C78" s="192"/>
      <c r="D78" s="192"/>
      <c r="E78" s="192"/>
      <c r="F78" s="192"/>
      <c r="G78" s="185"/>
    </row>
    <row r="79" spans="2:7" s="178" customFormat="1" x14ac:dyDescent="0.5">
      <c r="B79" s="176"/>
      <c r="C79" s="191"/>
      <c r="D79" s="191"/>
      <c r="E79" s="191"/>
      <c r="F79" s="191"/>
      <c r="G79" s="176"/>
    </row>
    <row r="80" spans="2:7" s="53" customFormat="1" x14ac:dyDescent="0.5">
      <c r="B80" s="176"/>
      <c r="C80" s="195"/>
      <c r="D80" s="195"/>
      <c r="E80" s="195"/>
      <c r="F80" s="195"/>
      <c r="G80" s="176"/>
    </row>
    <row r="81" spans="2:7" s="178" customFormat="1" x14ac:dyDescent="0.5">
      <c r="B81" s="176"/>
      <c r="C81" s="191"/>
      <c r="D81" s="191"/>
      <c r="E81" s="191"/>
      <c r="F81" s="191"/>
      <c r="G81" s="176"/>
    </row>
    <row r="82" spans="2:7" s="53" customFormat="1" x14ac:dyDescent="0.5">
      <c r="B82" s="183"/>
      <c r="C82" s="192"/>
      <c r="D82" s="192"/>
      <c r="E82" s="192"/>
      <c r="F82" s="192"/>
      <c r="G82" s="185"/>
    </row>
    <row r="83" spans="2:7" s="53" customFormat="1" x14ac:dyDescent="0.5">
      <c r="B83" s="183"/>
      <c r="C83" s="192"/>
      <c r="D83" s="192"/>
      <c r="E83" s="192"/>
      <c r="F83" s="192"/>
      <c r="G83" s="185"/>
    </row>
    <row r="84" spans="2:7" s="182" customFormat="1" ht="9.9499999999999993" customHeight="1" x14ac:dyDescent="0.5">
      <c r="B84" s="180"/>
      <c r="C84" s="193"/>
      <c r="D84" s="193"/>
      <c r="E84" s="193"/>
      <c r="F84" s="193"/>
      <c r="G84" s="176"/>
    </row>
    <row r="85" spans="2:7" s="178" customFormat="1" x14ac:dyDescent="0.5">
      <c r="B85" s="176"/>
      <c r="C85" s="191"/>
      <c r="D85" s="191"/>
      <c r="E85" s="191"/>
      <c r="F85" s="191"/>
      <c r="G85" s="176"/>
    </row>
    <row r="86" spans="2:7" s="53" customFormat="1" x14ac:dyDescent="0.5">
      <c r="B86" s="183"/>
      <c r="C86" s="192"/>
      <c r="D86" s="192"/>
      <c r="E86" s="192"/>
      <c r="F86" s="192"/>
      <c r="G86" s="185"/>
    </row>
    <row r="87" spans="2:7" s="53" customFormat="1" x14ac:dyDescent="0.5">
      <c r="B87" s="183"/>
      <c r="C87" s="192"/>
      <c r="D87" s="192"/>
      <c r="E87" s="192"/>
      <c r="F87" s="192"/>
      <c r="G87" s="185"/>
    </row>
    <row r="88" spans="2:7" s="53" customFormat="1" x14ac:dyDescent="0.5">
      <c r="B88" s="183"/>
      <c r="C88" s="192"/>
      <c r="D88" s="192"/>
      <c r="E88" s="192"/>
      <c r="F88" s="192"/>
      <c r="G88" s="185"/>
    </row>
    <row r="89" spans="2:7" s="53" customFormat="1" ht="9.9499999999999993" customHeight="1" x14ac:dyDescent="0.5">
      <c r="B89" s="176"/>
      <c r="C89" s="197"/>
      <c r="D89" s="197"/>
      <c r="E89" s="197"/>
      <c r="F89" s="197"/>
      <c r="G89" s="176"/>
    </row>
    <row r="90" spans="2:7" x14ac:dyDescent="0.5">
      <c r="B90" s="198"/>
      <c r="C90" s="199"/>
      <c r="D90" s="199"/>
      <c r="E90" s="199"/>
      <c r="F90" s="199"/>
      <c r="G90" s="198"/>
    </row>
    <row r="91" spans="2:7" x14ac:dyDescent="0.5">
      <c r="B91" s="198"/>
      <c r="C91" s="199"/>
      <c r="D91" s="199"/>
      <c r="E91" s="199"/>
      <c r="F91" s="199"/>
      <c r="G91" s="198"/>
    </row>
    <row r="92" spans="2:7" x14ac:dyDescent="0.5">
      <c r="B92" s="198"/>
      <c r="C92" s="200"/>
      <c r="D92" s="200"/>
      <c r="E92" s="200"/>
      <c r="F92" s="200"/>
      <c r="G92" s="200"/>
    </row>
    <row r="93" spans="2:7" x14ac:dyDescent="0.5">
      <c r="B93" s="198"/>
      <c r="C93" s="200"/>
      <c r="D93" s="200"/>
      <c r="E93" s="200"/>
      <c r="F93" s="200"/>
      <c r="G93" s="200"/>
    </row>
    <row r="94" spans="2:7" x14ac:dyDescent="0.5">
      <c r="B94" s="198"/>
      <c r="C94" s="200"/>
      <c r="D94" s="200"/>
      <c r="E94" s="200"/>
      <c r="F94" s="200"/>
      <c r="G94" s="200"/>
    </row>
    <row r="95" spans="2:7" x14ac:dyDescent="0.5">
      <c r="B95" s="198"/>
      <c r="C95" s="198"/>
      <c r="D95" s="198"/>
      <c r="E95" s="198"/>
      <c r="F95" s="198"/>
      <c r="G95" s="198"/>
    </row>
    <row r="96" spans="2:7" x14ac:dyDescent="0.5">
      <c r="B96" s="198"/>
      <c r="C96" s="199"/>
      <c r="D96" s="199"/>
      <c r="E96" s="199"/>
      <c r="F96" s="199"/>
      <c r="G96" s="198"/>
    </row>
    <row r="97" spans="2:7" x14ac:dyDescent="0.5">
      <c r="B97" s="198"/>
      <c r="C97" s="199"/>
      <c r="D97" s="199"/>
      <c r="E97" s="199"/>
      <c r="F97" s="199"/>
      <c r="G97" s="198"/>
    </row>
    <row r="98" spans="2:7" x14ac:dyDescent="0.5">
      <c r="B98" s="198"/>
      <c r="C98" s="199"/>
      <c r="D98" s="199"/>
      <c r="E98" s="199"/>
      <c r="F98" s="199"/>
      <c r="G98" s="198"/>
    </row>
    <row r="99" spans="2:7" x14ac:dyDescent="0.5">
      <c r="B99" s="198"/>
      <c r="C99" s="199"/>
      <c r="D99" s="199"/>
      <c r="E99" s="199"/>
      <c r="F99" s="199"/>
      <c r="G99" s="198"/>
    </row>
    <row r="100" spans="2:7" x14ac:dyDescent="0.5">
      <c r="B100" s="198"/>
      <c r="C100" s="199"/>
      <c r="D100" s="199"/>
      <c r="E100" s="199"/>
      <c r="F100" s="199"/>
      <c r="G100" s="198"/>
    </row>
    <row r="101" spans="2:7" x14ac:dyDescent="0.5">
      <c r="B101" s="198"/>
      <c r="C101" s="199"/>
      <c r="D101" s="199"/>
      <c r="E101" s="199"/>
      <c r="F101" s="199"/>
      <c r="G101" s="198"/>
    </row>
    <row r="102" spans="2:7" x14ac:dyDescent="0.5">
      <c r="B102" s="198"/>
      <c r="C102" s="199"/>
      <c r="D102" s="199"/>
      <c r="E102" s="199"/>
      <c r="F102" s="199"/>
      <c r="G102" s="198"/>
    </row>
    <row r="103" spans="2:7" x14ac:dyDescent="0.5">
      <c r="B103" s="198"/>
      <c r="C103" s="199"/>
      <c r="D103" s="199"/>
      <c r="E103" s="199"/>
      <c r="F103" s="199"/>
      <c r="G103" s="198"/>
    </row>
    <row r="104" spans="2:7" x14ac:dyDescent="0.5">
      <c r="B104" s="198"/>
      <c r="C104" s="199"/>
      <c r="D104" s="199"/>
      <c r="E104" s="199"/>
      <c r="F104" s="199"/>
      <c r="G104" s="198"/>
    </row>
    <row r="105" spans="2:7" x14ac:dyDescent="0.5">
      <c r="B105" s="198"/>
      <c r="C105" s="199"/>
      <c r="D105" s="199"/>
      <c r="E105" s="199"/>
      <c r="F105" s="199"/>
      <c r="G105" s="198"/>
    </row>
    <row r="106" spans="2:7" x14ac:dyDescent="0.5">
      <c r="B106" s="198"/>
      <c r="C106" s="199"/>
      <c r="D106" s="199"/>
      <c r="E106" s="199"/>
      <c r="F106" s="199"/>
      <c r="G106" s="198"/>
    </row>
    <row r="107" spans="2:7" x14ac:dyDescent="0.5">
      <c r="B107" s="198"/>
      <c r="C107" s="199"/>
      <c r="D107" s="199"/>
      <c r="E107" s="199"/>
      <c r="F107" s="199"/>
      <c r="G107" s="198"/>
    </row>
    <row r="108" spans="2:7" x14ac:dyDescent="0.5">
      <c r="B108" s="198"/>
      <c r="C108" s="199"/>
      <c r="D108" s="199"/>
      <c r="E108" s="199"/>
      <c r="F108" s="199"/>
      <c r="G108" s="198"/>
    </row>
    <row r="109" spans="2:7" x14ac:dyDescent="0.5">
      <c r="B109" s="198"/>
      <c r="C109" s="199"/>
      <c r="D109" s="199"/>
      <c r="E109" s="199"/>
      <c r="F109" s="199"/>
      <c r="G109" s="198"/>
    </row>
    <row r="110" spans="2:7" x14ac:dyDescent="0.5">
      <c r="B110" s="198"/>
      <c r="C110" s="199"/>
      <c r="D110" s="199"/>
      <c r="E110" s="199"/>
      <c r="F110" s="199"/>
      <c r="G110" s="198"/>
    </row>
    <row r="111" spans="2:7" x14ac:dyDescent="0.5">
      <c r="B111" s="198"/>
      <c r="C111" s="199"/>
      <c r="D111" s="199"/>
      <c r="E111" s="199"/>
      <c r="F111" s="199"/>
      <c r="G111" s="198"/>
    </row>
    <row r="112" spans="2:7" x14ac:dyDescent="0.5">
      <c r="B112" s="198"/>
      <c r="C112" s="199"/>
      <c r="D112" s="199"/>
      <c r="E112" s="199"/>
      <c r="F112" s="199"/>
      <c r="G112" s="198"/>
    </row>
    <row r="113" spans="2:7" x14ac:dyDescent="0.5">
      <c r="B113" s="198"/>
      <c r="C113" s="199"/>
      <c r="D113" s="199"/>
      <c r="E113" s="199"/>
      <c r="F113" s="199"/>
      <c r="G113" s="198"/>
    </row>
    <row r="114" spans="2:7" x14ac:dyDescent="0.5">
      <c r="B114" s="198"/>
      <c r="C114" s="199"/>
      <c r="D114" s="199"/>
      <c r="E114" s="199"/>
      <c r="F114" s="199"/>
      <c r="G114" s="198"/>
    </row>
    <row r="115" spans="2:7" x14ac:dyDescent="0.5">
      <c r="B115" s="198"/>
      <c r="C115" s="199"/>
      <c r="D115" s="199"/>
      <c r="E115" s="199"/>
      <c r="F115" s="199"/>
      <c r="G115" s="198"/>
    </row>
    <row r="116" spans="2:7" x14ac:dyDescent="0.5">
      <c r="B116" s="198"/>
      <c r="C116" s="199"/>
      <c r="D116" s="199"/>
      <c r="E116" s="199"/>
      <c r="F116" s="199"/>
      <c r="G116" s="198"/>
    </row>
    <row r="117" spans="2:7" x14ac:dyDescent="0.5">
      <c r="B117" s="198"/>
      <c r="C117" s="199"/>
      <c r="D117" s="199"/>
      <c r="E117" s="199"/>
      <c r="F117" s="199"/>
      <c r="G117" s="198"/>
    </row>
    <row r="118" spans="2:7" x14ac:dyDescent="0.5">
      <c r="B118" s="198"/>
      <c r="C118" s="199"/>
      <c r="D118" s="199"/>
      <c r="E118" s="199"/>
      <c r="F118" s="199"/>
      <c r="G118" s="198"/>
    </row>
    <row r="119" spans="2:7" x14ac:dyDescent="0.5">
      <c r="B119" s="198"/>
      <c r="C119" s="199"/>
      <c r="D119" s="199"/>
      <c r="E119" s="199"/>
      <c r="F119" s="199"/>
      <c r="G119" s="198"/>
    </row>
    <row r="120" spans="2:7" x14ac:dyDescent="0.5">
      <c r="B120" s="198"/>
      <c r="C120" s="199"/>
      <c r="D120" s="199"/>
      <c r="E120" s="199"/>
      <c r="F120" s="199"/>
      <c r="G120" s="198"/>
    </row>
    <row r="121" spans="2:7" x14ac:dyDescent="0.5">
      <c r="B121" s="198"/>
      <c r="C121" s="199"/>
      <c r="D121" s="199"/>
      <c r="E121" s="199"/>
      <c r="F121" s="199"/>
      <c r="G121" s="198"/>
    </row>
    <row r="122" spans="2:7" x14ac:dyDescent="0.5">
      <c r="B122" s="198"/>
      <c r="C122" s="199"/>
      <c r="D122" s="199"/>
      <c r="E122" s="199"/>
      <c r="F122" s="199"/>
      <c r="G122" s="198"/>
    </row>
    <row r="123" spans="2:7" x14ac:dyDescent="0.5">
      <c r="B123" s="198"/>
      <c r="C123" s="199"/>
      <c r="D123" s="199"/>
      <c r="E123" s="199"/>
      <c r="F123" s="199"/>
      <c r="G123" s="198"/>
    </row>
    <row r="124" spans="2:7" x14ac:dyDescent="0.5">
      <c r="B124" s="198"/>
      <c r="C124" s="199"/>
      <c r="D124" s="199"/>
      <c r="E124" s="199"/>
      <c r="F124" s="199"/>
      <c r="G124" s="198"/>
    </row>
    <row r="125" spans="2:7" x14ac:dyDescent="0.5">
      <c r="B125" s="198"/>
      <c r="C125" s="199"/>
      <c r="D125" s="199"/>
      <c r="E125" s="199"/>
      <c r="F125" s="199"/>
      <c r="G125" s="198"/>
    </row>
    <row r="126" spans="2:7" x14ac:dyDescent="0.5">
      <c r="B126" s="198"/>
      <c r="C126" s="199"/>
      <c r="D126" s="199"/>
      <c r="E126" s="199"/>
      <c r="F126" s="199"/>
      <c r="G126" s="198"/>
    </row>
    <row r="127" spans="2:7" x14ac:dyDescent="0.5">
      <c r="B127" s="198"/>
      <c r="C127" s="199"/>
      <c r="D127" s="199"/>
      <c r="E127" s="199"/>
      <c r="F127" s="199"/>
      <c r="G127" s="198"/>
    </row>
    <row r="128" spans="2:7" x14ac:dyDescent="0.5">
      <c r="B128" s="198"/>
      <c r="C128" s="199"/>
      <c r="D128" s="199"/>
      <c r="E128" s="199"/>
      <c r="F128" s="199"/>
      <c r="G128" s="198"/>
    </row>
    <row r="129" spans="2:7" x14ac:dyDescent="0.5">
      <c r="B129" s="198"/>
      <c r="C129" s="199"/>
      <c r="D129" s="199"/>
      <c r="E129" s="199"/>
      <c r="F129" s="199"/>
      <c r="G129" s="198"/>
    </row>
    <row r="130" spans="2:7" x14ac:dyDescent="0.5">
      <c r="B130" s="198"/>
      <c r="C130" s="199"/>
      <c r="D130" s="199"/>
      <c r="E130" s="199"/>
      <c r="F130" s="199"/>
      <c r="G130" s="198"/>
    </row>
    <row r="131" spans="2:7" x14ac:dyDescent="0.5">
      <c r="B131" s="198"/>
      <c r="C131" s="199"/>
      <c r="D131" s="199"/>
      <c r="E131" s="199"/>
      <c r="F131" s="199"/>
      <c r="G131" s="198"/>
    </row>
    <row r="132" spans="2:7" x14ac:dyDescent="0.5">
      <c r="B132" s="198"/>
      <c r="C132" s="199"/>
      <c r="D132" s="199"/>
      <c r="E132" s="199"/>
      <c r="F132" s="199"/>
      <c r="G132" s="198"/>
    </row>
    <row r="133" spans="2:7" x14ac:dyDescent="0.5">
      <c r="B133" s="198"/>
      <c r="C133" s="199"/>
      <c r="D133" s="199"/>
      <c r="E133" s="199"/>
      <c r="F133" s="199"/>
      <c r="G133" s="198"/>
    </row>
    <row r="134" spans="2:7" x14ac:dyDescent="0.5">
      <c r="B134" s="198"/>
      <c r="C134" s="199"/>
      <c r="D134" s="199"/>
      <c r="E134" s="199"/>
      <c r="F134" s="199"/>
      <c r="G134" s="198"/>
    </row>
    <row r="135" spans="2:7" x14ac:dyDescent="0.5">
      <c r="B135" s="198"/>
      <c r="C135" s="199"/>
      <c r="D135" s="199"/>
      <c r="E135" s="199"/>
      <c r="F135" s="199"/>
      <c r="G135" s="198"/>
    </row>
    <row r="136" spans="2:7" x14ac:dyDescent="0.5">
      <c r="B136" s="198"/>
      <c r="C136" s="199"/>
      <c r="D136" s="199"/>
      <c r="E136" s="199"/>
      <c r="F136" s="199"/>
      <c r="G136" s="198"/>
    </row>
    <row r="137" spans="2:7" x14ac:dyDescent="0.5">
      <c r="B137" s="198"/>
      <c r="C137" s="199"/>
      <c r="D137" s="199"/>
      <c r="E137" s="199"/>
      <c r="F137" s="199"/>
      <c r="G137" s="198"/>
    </row>
    <row r="138" spans="2:7" x14ac:dyDescent="0.5">
      <c r="B138" s="198"/>
      <c r="C138" s="199"/>
      <c r="D138" s="199"/>
      <c r="E138" s="199"/>
      <c r="F138" s="199"/>
      <c r="G138" s="198"/>
    </row>
    <row r="139" spans="2:7" x14ac:dyDescent="0.5">
      <c r="B139" s="198"/>
      <c r="C139" s="199"/>
      <c r="D139" s="199"/>
      <c r="E139" s="199"/>
      <c r="F139" s="199"/>
      <c r="G139" s="198"/>
    </row>
    <row r="140" spans="2:7" x14ac:dyDescent="0.5">
      <c r="B140" s="198"/>
      <c r="C140" s="199"/>
      <c r="D140" s="199"/>
      <c r="E140" s="199"/>
      <c r="F140" s="199"/>
      <c r="G140" s="198"/>
    </row>
    <row r="141" spans="2:7" x14ac:dyDescent="0.5">
      <c r="B141" s="198"/>
      <c r="C141" s="199"/>
      <c r="D141" s="199"/>
      <c r="E141" s="199"/>
      <c r="F141" s="199"/>
      <c r="G141" s="198"/>
    </row>
    <row r="142" spans="2:7" x14ac:dyDescent="0.5">
      <c r="B142" s="198"/>
      <c r="C142" s="199"/>
      <c r="D142" s="199"/>
      <c r="E142" s="199"/>
      <c r="F142" s="199"/>
      <c r="G142" s="198"/>
    </row>
    <row r="143" spans="2:7" x14ac:dyDescent="0.5">
      <c r="B143" s="198"/>
      <c r="C143" s="199"/>
      <c r="D143" s="199"/>
      <c r="E143" s="199"/>
      <c r="F143" s="199"/>
      <c r="G143" s="198"/>
    </row>
    <row r="144" spans="2:7" x14ac:dyDescent="0.5">
      <c r="B144" s="198"/>
      <c r="C144" s="199"/>
      <c r="D144" s="199"/>
      <c r="E144" s="199"/>
      <c r="F144" s="199"/>
      <c r="G144" s="198"/>
    </row>
    <row r="145" spans="2:7" x14ac:dyDescent="0.5">
      <c r="B145" s="198"/>
      <c r="C145" s="199"/>
      <c r="D145" s="199"/>
      <c r="E145" s="199"/>
      <c r="F145" s="199"/>
      <c r="G145" s="198"/>
    </row>
    <row r="146" spans="2:7" x14ac:dyDescent="0.5">
      <c r="B146" s="198"/>
      <c r="C146" s="199"/>
      <c r="D146" s="199"/>
      <c r="E146" s="199"/>
      <c r="F146" s="199"/>
      <c r="G146" s="198"/>
    </row>
    <row r="147" spans="2:7" x14ac:dyDescent="0.5">
      <c r="B147" s="198"/>
      <c r="C147" s="199"/>
      <c r="D147" s="199"/>
      <c r="E147" s="199"/>
      <c r="F147" s="199"/>
      <c r="G147" s="198"/>
    </row>
    <row r="148" spans="2:7" x14ac:dyDescent="0.5">
      <c r="B148" s="198"/>
      <c r="C148" s="199"/>
      <c r="D148" s="199"/>
      <c r="E148" s="199"/>
      <c r="F148" s="199"/>
      <c r="G148" s="198"/>
    </row>
    <row r="149" spans="2:7" x14ac:dyDescent="0.5">
      <c r="B149" s="198"/>
      <c r="C149" s="199"/>
      <c r="D149" s="199"/>
      <c r="E149" s="199"/>
      <c r="F149" s="199"/>
      <c r="G149" s="198"/>
    </row>
    <row r="150" spans="2:7" x14ac:dyDescent="0.5">
      <c r="B150" s="198"/>
      <c r="C150" s="199"/>
      <c r="D150" s="199"/>
      <c r="E150" s="199"/>
      <c r="F150" s="199"/>
      <c r="G150" s="198"/>
    </row>
    <row r="151" spans="2:7" x14ac:dyDescent="0.5">
      <c r="B151" s="198"/>
      <c r="C151" s="199"/>
      <c r="D151" s="199"/>
      <c r="E151" s="199"/>
      <c r="F151" s="199"/>
      <c r="G151" s="198"/>
    </row>
    <row r="152" spans="2:7" x14ac:dyDescent="0.5">
      <c r="B152" s="198"/>
      <c r="C152" s="199"/>
      <c r="D152" s="199"/>
      <c r="E152" s="199"/>
      <c r="F152" s="199"/>
      <c r="G152" s="198"/>
    </row>
    <row r="153" spans="2:7" x14ac:dyDescent="0.5">
      <c r="B153" s="198"/>
      <c r="C153" s="199"/>
      <c r="D153" s="199"/>
      <c r="E153" s="199"/>
      <c r="F153" s="199"/>
      <c r="G153" s="198"/>
    </row>
    <row r="154" spans="2:7" x14ac:dyDescent="0.5">
      <c r="B154" s="198"/>
      <c r="C154" s="199"/>
      <c r="D154" s="199"/>
      <c r="E154" s="199"/>
      <c r="F154" s="199"/>
      <c r="G154" s="198"/>
    </row>
    <row r="155" spans="2:7" x14ac:dyDescent="0.5">
      <c r="B155" s="198"/>
      <c r="C155" s="199"/>
      <c r="D155" s="199"/>
      <c r="E155" s="199"/>
      <c r="F155" s="199"/>
      <c r="G155" s="198"/>
    </row>
    <row r="156" spans="2:7" x14ac:dyDescent="0.5">
      <c r="B156" s="198"/>
      <c r="C156" s="199"/>
      <c r="D156" s="199"/>
      <c r="E156" s="199"/>
      <c r="F156" s="199"/>
      <c r="G156" s="198"/>
    </row>
    <row r="157" spans="2:7" x14ac:dyDescent="0.5">
      <c r="B157" s="198"/>
      <c r="C157" s="199"/>
      <c r="D157" s="199"/>
      <c r="E157" s="199"/>
      <c r="F157" s="199"/>
      <c r="G157" s="198"/>
    </row>
    <row r="158" spans="2:7" x14ac:dyDescent="0.5">
      <c r="B158" s="198"/>
      <c r="C158" s="199"/>
      <c r="D158" s="199"/>
      <c r="E158" s="199"/>
      <c r="F158" s="199"/>
      <c r="G158" s="198"/>
    </row>
    <row r="159" spans="2:7" x14ac:dyDescent="0.5">
      <c r="B159" s="198"/>
      <c r="C159" s="199"/>
      <c r="D159" s="199"/>
      <c r="E159" s="199"/>
      <c r="F159" s="199"/>
      <c r="G159" s="198"/>
    </row>
    <row r="160" spans="2:7" x14ac:dyDescent="0.5">
      <c r="B160" s="198"/>
      <c r="C160" s="199"/>
      <c r="D160" s="199"/>
      <c r="E160" s="199"/>
      <c r="F160" s="199"/>
      <c r="G160" s="198"/>
    </row>
    <row r="161" spans="2:7" x14ac:dyDescent="0.5">
      <c r="B161" s="198"/>
      <c r="C161" s="199"/>
      <c r="D161" s="199"/>
      <c r="E161" s="199"/>
      <c r="F161" s="199"/>
      <c r="G161" s="198"/>
    </row>
    <row r="162" spans="2:7" x14ac:dyDescent="0.5">
      <c r="B162" s="198"/>
      <c r="C162" s="199"/>
      <c r="D162" s="199"/>
      <c r="E162" s="199"/>
      <c r="F162" s="199"/>
      <c r="G162" s="198"/>
    </row>
    <row r="163" spans="2:7" x14ac:dyDescent="0.5">
      <c r="B163" s="198"/>
      <c r="C163" s="199"/>
      <c r="D163" s="199"/>
      <c r="E163" s="199"/>
      <c r="F163" s="199"/>
      <c r="G163" s="198"/>
    </row>
  </sheetData>
  <mergeCells count="8">
    <mergeCell ref="G9:G12"/>
    <mergeCell ref="B9:B12"/>
    <mergeCell ref="B3:G3"/>
    <mergeCell ref="B5:G5"/>
    <mergeCell ref="D9:F9"/>
    <mergeCell ref="D10:F10"/>
    <mergeCell ref="C11:C12"/>
    <mergeCell ref="C9:C10"/>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Roman,Regular"&amp;20- 22 -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H113"/>
  <sheetViews>
    <sheetView rightToLeft="1" view="pageBreakPreview" zoomScale="50" zoomScaleNormal="50" zoomScaleSheetLayoutView="50" workbookViewId="0"/>
  </sheetViews>
  <sheetFormatPr defaultRowHeight="15" x14ac:dyDescent="0.35"/>
  <cols>
    <col min="1" max="1" width="9.140625" style="48"/>
    <col min="2" max="2" width="11.140625" style="48" customWidth="1"/>
    <col min="3" max="3" width="26.42578125" style="48" customWidth="1"/>
    <col min="4" max="4" width="22.7109375" style="48" customWidth="1"/>
    <col min="5" max="8" width="23.5703125" style="48" customWidth="1"/>
    <col min="9" max="9" width="22.7109375" style="48" customWidth="1"/>
    <col min="10" max="10" width="26.7109375" style="48" customWidth="1"/>
    <col min="11" max="12" width="23.5703125" style="48" customWidth="1"/>
    <col min="13" max="13" width="8.140625" style="48" customWidth="1"/>
    <col min="14" max="14" width="13.42578125" style="48" bestFit="1" customWidth="1"/>
    <col min="15" max="16" width="9.140625" style="48"/>
    <col min="17" max="17" width="25.5703125" style="48" customWidth="1"/>
    <col min="18" max="18" width="24.5703125" style="48" customWidth="1"/>
    <col min="19" max="19" width="23.140625" style="48" customWidth="1"/>
    <col min="20" max="20" width="15.140625" style="48" customWidth="1"/>
    <col min="21" max="21" width="13.7109375" style="48" customWidth="1"/>
    <col min="22" max="22" width="12.28515625" style="48" customWidth="1"/>
    <col min="23" max="23" width="14.85546875" style="48" customWidth="1"/>
    <col min="24" max="24" width="12.85546875" style="48" customWidth="1"/>
    <col min="25" max="25" width="17.140625" style="48" customWidth="1"/>
    <col min="26" max="16384" width="9.140625" style="48"/>
  </cols>
  <sheetData>
    <row r="1" spans="2:34" ht="13.5" customHeight="1" x14ac:dyDescent="0.35"/>
    <row r="2" spans="2:34" ht="13.5" customHeight="1" x14ac:dyDescent="0.35"/>
    <row r="3" spans="2:34" ht="36.75" x14ac:dyDescent="0.85">
      <c r="B3" s="1771" t="s">
        <v>1832</v>
      </c>
      <c r="C3" s="1771"/>
      <c r="D3" s="1771"/>
      <c r="E3" s="1771"/>
      <c r="F3" s="1771"/>
      <c r="G3" s="1771"/>
      <c r="H3" s="1771"/>
      <c r="I3" s="1771"/>
      <c r="J3" s="1771"/>
      <c r="K3" s="1771"/>
      <c r="L3" s="1771"/>
      <c r="M3" s="109"/>
      <c r="N3" s="109"/>
      <c r="O3" s="109"/>
      <c r="P3" s="109"/>
      <c r="Q3" s="109"/>
      <c r="R3" s="109"/>
      <c r="S3" s="109"/>
    </row>
    <row r="4" spans="2:34" ht="13.5" customHeight="1" x14ac:dyDescent="0.85">
      <c r="B4" s="469"/>
      <c r="C4" s="469"/>
      <c r="D4" s="525"/>
      <c r="E4" s="525"/>
      <c r="F4" s="525"/>
      <c r="G4" s="525"/>
      <c r="H4" s="525"/>
      <c r="I4" s="525"/>
      <c r="J4" s="525"/>
      <c r="K4" s="525"/>
      <c r="L4" s="525"/>
      <c r="M4" s="147"/>
      <c r="N4" s="147"/>
      <c r="O4" s="147"/>
      <c r="P4" s="147"/>
      <c r="Q4" s="147"/>
      <c r="R4" s="147"/>
      <c r="S4" s="147"/>
    </row>
    <row r="5" spans="2:34" ht="36.75" x14ac:dyDescent="0.85">
      <c r="B5" s="1771" t="s">
        <v>1833</v>
      </c>
      <c r="C5" s="1771"/>
      <c r="D5" s="1771"/>
      <c r="E5" s="1771"/>
      <c r="F5" s="1771"/>
      <c r="G5" s="1771"/>
      <c r="H5" s="1771"/>
      <c r="I5" s="1771"/>
      <c r="J5" s="1771"/>
      <c r="K5" s="1771"/>
      <c r="L5" s="1771"/>
      <c r="M5" s="228"/>
      <c r="N5" s="228"/>
      <c r="O5" s="228"/>
      <c r="P5" s="228"/>
      <c r="Q5" s="228"/>
      <c r="R5" s="228"/>
      <c r="S5" s="228"/>
    </row>
    <row r="6" spans="2:34" ht="9.75" customHeight="1" x14ac:dyDescent="0.35"/>
    <row r="7" spans="2:34" s="417" customFormat="1" ht="22.5" x14ac:dyDescent="0.5">
      <c r="B7" s="1851" t="s">
        <v>1769</v>
      </c>
      <c r="C7" s="1851"/>
      <c r="L7" s="229" t="s">
        <v>1768</v>
      </c>
    </row>
    <row r="8" spans="2:34" ht="15.75" thickBot="1" x14ac:dyDescent="0.4"/>
    <row r="9" spans="2:34" s="258" customFormat="1" ht="31.5" thickTop="1" x14ac:dyDescent="0.7">
      <c r="B9" s="1859" t="s">
        <v>887</v>
      </c>
      <c r="C9" s="1860"/>
      <c r="D9" s="540" t="s">
        <v>1073</v>
      </c>
      <c r="E9" s="541" t="s">
        <v>1099</v>
      </c>
      <c r="F9" s="1841" t="s">
        <v>1438</v>
      </c>
      <c r="G9" s="1842"/>
      <c r="H9" s="1842"/>
      <c r="I9" s="1842"/>
      <c r="J9" s="1843"/>
      <c r="K9" s="541" t="s">
        <v>1078</v>
      </c>
      <c r="L9" s="542" t="s">
        <v>1162</v>
      </c>
    </row>
    <row r="10" spans="2:34" s="258" customFormat="1" ht="30.75" x14ac:dyDescent="0.7">
      <c r="B10" s="1844" t="s">
        <v>886</v>
      </c>
      <c r="C10" s="1838"/>
      <c r="D10" s="1838" t="s">
        <v>789</v>
      </c>
      <c r="E10" s="1838" t="s">
        <v>827</v>
      </c>
      <c r="F10" s="543" t="s">
        <v>1074</v>
      </c>
      <c r="G10" s="543" t="s">
        <v>1079</v>
      </c>
      <c r="H10" s="544" t="s">
        <v>1075</v>
      </c>
      <c r="I10" s="543" t="s">
        <v>1076</v>
      </c>
      <c r="J10" s="544" t="s">
        <v>1077</v>
      </c>
      <c r="K10" s="1838" t="s">
        <v>1086</v>
      </c>
      <c r="L10" s="1836" t="s">
        <v>1085</v>
      </c>
    </row>
    <row r="11" spans="2:34" s="258" customFormat="1" ht="30.75" x14ac:dyDescent="0.7">
      <c r="B11" s="1845"/>
      <c r="C11" s="1839"/>
      <c r="D11" s="1839"/>
      <c r="E11" s="1839"/>
      <c r="F11" s="545" t="s">
        <v>1080</v>
      </c>
      <c r="G11" s="545" t="s">
        <v>1081</v>
      </c>
      <c r="H11" s="545" t="s">
        <v>1082</v>
      </c>
      <c r="I11" s="545" t="s">
        <v>1083</v>
      </c>
      <c r="J11" s="545" t="s">
        <v>1084</v>
      </c>
      <c r="K11" s="1839"/>
      <c r="L11" s="1837"/>
    </row>
    <row r="12" spans="2:34" s="365" customFormat="1" ht="27.75" customHeight="1" x14ac:dyDescent="0.2">
      <c r="B12" s="1846">
        <v>2010</v>
      </c>
      <c r="C12" s="1847"/>
      <c r="D12" s="1656">
        <v>0.22521417731585103</v>
      </c>
      <c r="E12" s="1656">
        <v>4.3494572012520409</v>
      </c>
      <c r="F12" s="1656">
        <v>4.9080065456689415</v>
      </c>
      <c r="G12" s="1656">
        <v>5.5487369383786982</v>
      </c>
      <c r="H12" s="1656">
        <v>5.7310253276211576</v>
      </c>
      <c r="I12" s="1656">
        <v>6.4594596260644286</v>
      </c>
      <c r="J12" s="1656">
        <v>7.9555345529973023</v>
      </c>
      <c r="K12" s="1656">
        <v>6.2402623130011836</v>
      </c>
      <c r="L12" s="1519">
        <v>9.4999999999999982</v>
      </c>
      <c r="N12" s="1220"/>
      <c r="O12" s="1220"/>
      <c r="P12" s="1220"/>
      <c r="Q12" s="1220"/>
      <c r="R12" s="1220"/>
      <c r="S12" s="1220"/>
      <c r="T12" s="1220"/>
      <c r="U12" s="1220"/>
      <c r="V12" s="1220"/>
      <c r="W12" s="1220"/>
      <c r="X12" s="1220"/>
      <c r="Y12" s="1220"/>
      <c r="Z12" s="1220"/>
      <c r="AA12" s="1220"/>
      <c r="AB12" s="1220"/>
      <c r="AC12" s="1220"/>
      <c r="AD12" s="1221"/>
      <c r="AE12" s="1221"/>
      <c r="AF12" s="1221"/>
      <c r="AG12" s="1221"/>
      <c r="AH12" s="1221"/>
    </row>
    <row r="13" spans="2:34" s="365" customFormat="1" ht="27.75" customHeight="1" x14ac:dyDescent="0.2">
      <c r="B13" s="1846">
        <v>2011</v>
      </c>
      <c r="C13" s="1847"/>
      <c r="D13" s="1656">
        <v>0.2055347539497375</v>
      </c>
      <c r="E13" s="1656">
        <v>6.0517883616725605</v>
      </c>
      <c r="F13" s="1656">
        <v>5.5394967715317351</v>
      </c>
      <c r="G13" s="1656">
        <v>6.0243740918063358</v>
      </c>
      <c r="H13" s="1656">
        <v>6.2250448285147622</v>
      </c>
      <c r="I13" s="1656">
        <v>7.1517648177068596</v>
      </c>
      <c r="J13" s="1656">
        <v>7.6328349746952764</v>
      </c>
      <c r="K13" s="1656">
        <v>7.3613333561157148</v>
      </c>
      <c r="L13" s="1519">
        <v>10.083333333333332</v>
      </c>
      <c r="N13" s="1220"/>
      <c r="O13" s="1220"/>
      <c r="P13" s="1220"/>
      <c r="Q13" s="1220"/>
      <c r="R13" s="1220"/>
      <c r="S13" s="1220"/>
      <c r="T13" s="1220"/>
      <c r="U13" s="1220"/>
      <c r="V13" s="1220"/>
      <c r="W13" s="1220"/>
      <c r="X13" s="1220"/>
      <c r="Y13" s="1220"/>
      <c r="Z13" s="1220"/>
      <c r="AA13" s="1220"/>
      <c r="AB13" s="1220"/>
      <c r="AC13" s="1220"/>
      <c r="AD13" s="1221"/>
      <c r="AE13" s="1221"/>
      <c r="AF13" s="1221"/>
      <c r="AG13" s="1221"/>
      <c r="AH13" s="1221"/>
    </row>
    <row r="14" spans="2:34" s="365" customFormat="1" ht="27.75" customHeight="1" x14ac:dyDescent="0.2">
      <c r="B14" s="1846">
        <v>2012</v>
      </c>
      <c r="C14" s="1847"/>
      <c r="D14" s="1656">
        <v>0.18793319791563251</v>
      </c>
      <c r="E14" s="1656">
        <v>8.0003341493146536</v>
      </c>
      <c r="F14" s="1656">
        <v>7.394078616265114</v>
      </c>
      <c r="G14" s="1656">
        <v>7.752344160709419</v>
      </c>
      <c r="H14" s="1656">
        <v>8.034425140782135</v>
      </c>
      <c r="I14" s="1656">
        <v>8.8633834047936961</v>
      </c>
      <c r="J14" s="1656">
        <v>9.5255099025576335</v>
      </c>
      <c r="K14" s="1656">
        <v>9.6306399624167351</v>
      </c>
      <c r="L14" s="1519">
        <v>10.5</v>
      </c>
      <c r="N14" s="1220"/>
      <c r="O14" s="1220"/>
      <c r="P14" s="1220"/>
      <c r="Q14" s="1220"/>
      <c r="R14" s="1220"/>
      <c r="S14" s="1220"/>
      <c r="T14" s="1220"/>
      <c r="U14" s="1220"/>
      <c r="V14" s="1220"/>
      <c r="W14" s="1220"/>
      <c r="X14" s="1220"/>
      <c r="Y14" s="1220"/>
      <c r="Z14" s="1220"/>
      <c r="AA14" s="1220"/>
      <c r="AB14" s="1220"/>
      <c r="AC14" s="1220"/>
      <c r="AD14" s="1221"/>
      <c r="AE14" s="1221"/>
      <c r="AF14" s="1221"/>
      <c r="AG14" s="1221"/>
      <c r="AH14" s="1221"/>
    </row>
    <row r="15" spans="2:34" s="365" customFormat="1" ht="27.75" customHeight="1" x14ac:dyDescent="0.2">
      <c r="B15" s="1846">
        <v>2013</v>
      </c>
      <c r="C15" s="1847"/>
      <c r="D15" s="1656">
        <v>0.10858513713199534</v>
      </c>
      <c r="E15" s="1656">
        <v>8.9999999999999982</v>
      </c>
      <c r="F15" s="1656">
        <v>7.0038576064059068</v>
      </c>
      <c r="G15" s="1656">
        <v>7.1254859690035683</v>
      </c>
      <c r="H15" s="1656">
        <v>8.0384798826171728</v>
      </c>
      <c r="I15" s="1656">
        <v>9.9253768285666837</v>
      </c>
      <c r="J15" s="1656">
        <v>10.236946482726434</v>
      </c>
      <c r="K15" s="1656">
        <v>9.9999999782575841</v>
      </c>
      <c r="L15" s="1519">
        <v>10.5</v>
      </c>
      <c r="N15" s="1220"/>
      <c r="O15" s="1220"/>
      <c r="P15" s="1220"/>
      <c r="Q15" s="1220"/>
      <c r="R15" s="1220"/>
      <c r="S15" s="1220"/>
      <c r="T15" s="1220"/>
      <c r="U15" s="1220"/>
      <c r="V15" s="1220"/>
      <c r="W15" s="1220"/>
      <c r="X15" s="1220"/>
      <c r="Y15" s="1220"/>
      <c r="Z15" s="1220"/>
      <c r="AA15" s="1220"/>
      <c r="AB15" s="1220"/>
      <c r="AC15" s="1220"/>
      <c r="AD15" s="1221"/>
      <c r="AE15" s="1221"/>
      <c r="AF15" s="1221"/>
      <c r="AG15" s="1221"/>
      <c r="AH15" s="1221"/>
    </row>
    <row r="16" spans="2:34" s="365" customFormat="1" ht="27.75" customHeight="1" x14ac:dyDescent="0.2">
      <c r="B16" s="1846">
        <v>2014</v>
      </c>
      <c r="C16" s="1847"/>
      <c r="D16" s="1656">
        <v>8.3913392816005017E-2</v>
      </c>
      <c r="E16" s="1656">
        <v>8.9999999999999982</v>
      </c>
      <c r="F16" s="1656">
        <v>7.1123170470624011</v>
      </c>
      <c r="G16" s="1656">
        <v>7.2922881058001678</v>
      </c>
      <c r="H16" s="1656">
        <v>8.033673671263367</v>
      </c>
      <c r="I16" s="1656">
        <v>9.9226226191701912</v>
      </c>
      <c r="J16" s="1656">
        <v>10.261873401262383</v>
      </c>
      <c r="K16" s="1656">
        <v>10</v>
      </c>
      <c r="L16" s="1519">
        <v>11.000000000000004</v>
      </c>
      <c r="N16" s="1220"/>
      <c r="O16" s="1220"/>
      <c r="P16" s="1220"/>
      <c r="Q16" s="1220"/>
      <c r="R16" s="1220"/>
      <c r="S16" s="1220"/>
      <c r="T16" s="1220"/>
      <c r="U16" s="1220"/>
      <c r="V16" s="1220"/>
      <c r="W16" s="1220"/>
      <c r="X16" s="1220"/>
      <c r="Y16" s="1220"/>
      <c r="Z16" s="1220"/>
      <c r="AA16" s="1220"/>
      <c r="AB16" s="1220"/>
      <c r="AC16" s="1220"/>
      <c r="AD16" s="1221"/>
      <c r="AE16" s="1221"/>
      <c r="AF16" s="1221"/>
      <c r="AG16" s="1221"/>
      <c r="AH16" s="1221"/>
    </row>
    <row r="17" spans="2:34" s="365" customFormat="1" ht="27.75" customHeight="1" x14ac:dyDescent="0.2">
      <c r="B17" s="1846">
        <v>2015</v>
      </c>
      <c r="C17" s="1847"/>
      <c r="D17" s="1656">
        <v>7.5014445182168404E-2</v>
      </c>
      <c r="E17" s="1656">
        <v>8.9999999999999982</v>
      </c>
      <c r="F17" s="1656">
        <v>7.1242584741805466</v>
      </c>
      <c r="G17" s="1656">
        <v>7.2047079272351278</v>
      </c>
      <c r="H17" s="1656">
        <v>8.0553294939656315</v>
      </c>
      <c r="I17" s="1656">
        <v>9.9188719710153883</v>
      </c>
      <c r="J17" s="1656">
        <v>10.244636509091826</v>
      </c>
      <c r="K17" s="1656">
        <v>10</v>
      </c>
      <c r="L17" s="1519">
        <v>11.000000000000004</v>
      </c>
      <c r="N17" s="1220"/>
      <c r="O17" s="1220"/>
      <c r="P17" s="1220"/>
      <c r="Q17" s="1220"/>
      <c r="R17" s="1220"/>
      <c r="S17" s="1220"/>
      <c r="T17" s="1220"/>
      <c r="U17" s="1220"/>
      <c r="V17" s="1220"/>
      <c r="W17" s="1220"/>
      <c r="X17" s="1220"/>
      <c r="Y17" s="1220"/>
      <c r="Z17" s="1220"/>
      <c r="AA17" s="1220"/>
      <c r="AB17" s="1220"/>
      <c r="AC17" s="1220"/>
      <c r="AD17" s="1221"/>
      <c r="AE17" s="1221"/>
      <c r="AF17" s="1221"/>
      <c r="AG17" s="1221"/>
      <c r="AH17" s="1221"/>
    </row>
    <row r="18" spans="2:34" s="365" customFormat="1" ht="27.75" customHeight="1" x14ac:dyDescent="0.2">
      <c r="B18" s="1850">
        <v>2014</v>
      </c>
      <c r="C18" s="1657" t="s">
        <v>1087</v>
      </c>
      <c r="D18" s="1658">
        <v>9.1814579409860347E-2</v>
      </c>
      <c r="E18" s="1658">
        <v>9</v>
      </c>
      <c r="F18" s="1658">
        <v>7.0052328351499353</v>
      </c>
      <c r="G18" s="1658">
        <v>7.0264855514122928</v>
      </c>
      <c r="H18" s="1658">
        <v>7.9701915304398128</v>
      </c>
      <c r="I18" s="1658">
        <v>9.9083654820793559</v>
      </c>
      <c r="J18" s="1658">
        <v>10.28086172221064</v>
      </c>
      <c r="K18" s="1658">
        <v>10</v>
      </c>
      <c r="L18" s="1659">
        <v>11</v>
      </c>
      <c r="N18" s="1227"/>
      <c r="O18" s="1227"/>
      <c r="P18" s="1227"/>
      <c r="Q18" s="1227"/>
      <c r="R18" s="1227"/>
      <c r="S18" s="1227"/>
      <c r="T18" s="1227"/>
      <c r="U18" s="1227"/>
      <c r="V18" s="1227"/>
      <c r="W18" s="1222"/>
      <c r="X18" s="1221"/>
      <c r="Y18" s="1221"/>
      <c r="Z18" s="1221"/>
      <c r="AA18" s="1221"/>
      <c r="AB18" s="1221"/>
      <c r="AC18" s="1221"/>
      <c r="AD18" s="1221"/>
      <c r="AE18" s="1221"/>
      <c r="AF18" s="1221"/>
      <c r="AG18" s="1221"/>
      <c r="AH18" s="1221"/>
    </row>
    <row r="19" spans="2:34" s="365" customFormat="1" ht="27.75" customHeight="1" x14ac:dyDescent="0.2">
      <c r="B19" s="1848"/>
      <c r="C19" s="1223" t="s">
        <v>1088</v>
      </c>
      <c r="D19" s="1224">
        <v>8.9999533827199274E-2</v>
      </c>
      <c r="E19" s="1224">
        <v>9</v>
      </c>
      <c r="F19" s="1224">
        <v>7.0106015671502151</v>
      </c>
      <c r="G19" s="1224">
        <v>7.0397427108746609</v>
      </c>
      <c r="H19" s="1224">
        <v>7.9758403997831611</v>
      </c>
      <c r="I19" s="1224">
        <v>9.9083504251673222</v>
      </c>
      <c r="J19" s="1224">
        <v>10.264663242810952</v>
      </c>
      <c r="K19" s="1224">
        <v>10</v>
      </c>
      <c r="L19" s="1225">
        <v>11</v>
      </c>
      <c r="N19" s="1227"/>
      <c r="O19" s="1227"/>
      <c r="P19" s="1227"/>
      <c r="Q19" s="1227"/>
      <c r="R19" s="1227"/>
      <c r="S19" s="1227"/>
      <c r="T19" s="1227"/>
      <c r="U19" s="1227"/>
      <c r="V19" s="1227"/>
      <c r="W19" s="1222"/>
      <c r="X19" s="1221"/>
      <c r="Y19" s="1221"/>
      <c r="Z19" s="1221"/>
      <c r="AA19" s="1221"/>
      <c r="AB19" s="1221"/>
      <c r="AC19" s="1221"/>
      <c r="AD19" s="1221"/>
      <c r="AE19" s="1221"/>
      <c r="AF19" s="1221"/>
      <c r="AG19" s="1221"/>
      <c r="AH19" s="1221"/>
    </row>
    <row r="20" spans="2:34" s="365" customFormat="1" ht="27.75" customHeight="1" x14ac:dyDescent="0.2">
      <c r="B20" s="1848"/>
      <c r="C20" s="1223" t="s">
        <v>1089</v>
      </c>
      <c r="D20" s="1224">
        <v>8.3307286173176925E-2</v>
      </c>
      <c r="E20" s="1224">
        <v>9</v>
      </c>
      <c r="F20" s="1224">
        <v>7.0081634656890559</v>
      </c>
      <c r="G20" s="1224">
        <v>7.0678451411997152</v>
      </c>
      <c r="H20" s="1224">
        <v>7.9781880350627139</v>
      </c>
      <c r="I20" s="1224">
        <v>9.9079157729829497</v>
      </c>
      <c r="J20" s="1224">
        <v>10.270770428885516</v>
      </c>
      <c r="K20" s="1224">
        <v>10</v>
      </c>
      <c r="L20" s="1225">
        <v>11</v>
      </c>
      <c r="N20" s="1227"/>
      <c r="O20" s="1227"/>
      <c r="P20" s="1227"/>
      <c r="Q20" s="1227"/>
      <c r="R20" s="1227"/>
      <c r="S20" s="1227"/>
      <c r="T20" s="1227"/>
      <c r="U20" s="1227"/>
      <c r="V20" s="1227"/>
      <c r="W20" s="1222"/>
      <c r="X20" s="1221"/>
      <c r="Y20" s="1221"/>
      <c r="Z20" s="1221"/>
      <c r="AA20" s="1221"/>
      <c r="AB20" s="1221"/>
      <c r="AC20" s="1221"/>
      <c r="AD20" s="1221"/>
      <c r="AE20" s="1221"/>
      <c r="AF20" s="1221"/>
      <c r="AG20" s="1221"/>
      <c r="AH20" s="1221"/>
    </row>
    <row r="21" spans="2:34" s="365" customFormat="1" ht="27.75" customHeight="1" x14ac:dyDescent="0.2">
      <c r="B21" s="1848"/>
      <c r="C21" s="1223" t="s">
        <v>1090</v>
      </c>
      <c r="D21" s="1224">
        <v>8.9072437955506373E-2</v>
      </c>
      <c r="E21" s="1224">
        <v>9</v>
      </c>
      <c r="F21" s="1224">
        <v>7.0078955681740673</v>
      </c>
      <c r="G21" s="1224">
        <v>7.0674473150879518</v>
      </c>
      <c r="H21" s="1224">
        <v>7.98287385487754</v>
      </c>
      <c r="I21" s="1224">
        <v>9.9043547736987634</v>
      </c>
      <c r="J21" s="1224">
        <v>10.262472632517742</v>
      </c>
      <c r="K21" s="1224">
        <v>10</v>
      </c>
      <c r="L21" s="1225">
        <v>11</v>
      </c>
      <c r="N21" s="1227"/>
      <c r="O21" s="1227"/>
      <c r="P21" s="1227"/>
      <c r="Q21" s="1227"/>
      <c r="R21" s="1227"/>
      <c r="S21" s="1227"/>
      <c r="T21" s="1227"/>
      <c r="U21" s="1227"/>
      <c r="V21" s="1227"/>
      <c r="W21" s="1222"/>
      <c r="X21" s="1221"/>
      <c r="Y21" s="1221"/>
      <c r="Z21" s="1221"/>
      <c r="AA21" s="1221"/>
      <c r="AB21" s="1221"/>
      <c r="AC21" s="1221"/>
      <c r="AD21" s="1221"/>
      <c r="AE21" s="1221"/>
      <c r="AF21" s="1221"/>
      <c r="AG21" s="1221"/>
      <c r="AH21" s="1221"/>
    </row>
    <row r="22" spans="2:34" s="365" customFormat="1" ht="27.75" customHeight="1" x14ac:dyDescent="0.2">
      <c r="B22" s="1848"/>
      <c r="C22" s="1223" t="s">
        <v>1091</v>
      </c>
      <c r="D22" s="1224">
        <v>8.4145542007809715E-2</v>
      </c>
      <c r="E22" s="1224">
        <v>9</v>
      </c>
      <c r="F22" s="1224">
        <v>7.015680052187796</v>
      </c>
      <c r="G22" s="1224">
        <v>7.0881359966444428</v>
      </c>
      <c r="H22" s="1224">
        <v>7.9980901073722173</v>
      </c>
      <c r="I22" s="1224">
        <v>9.9056893990730597</v>
      </c>
      <c r="J22" s="1224">
        <v>10.254745918287293</v>
      </c>
      <c r="K22" s="1224">
        <v>10</v>
      </c>
      <c r="L22" s="1225">
        <v>11</v>
      </c>
      <c r="N22" s="1227"/>
      <c r="O22" s="1227"/>
      <c r="P22" s="1227"/>
      <c r="Q22" s="1227"/>
      <c r="R22" s="1227"/>
      <c r="S22" s="1227"/>
      <c r="T22" s="1227"/>
      <c r="U22" s="1227"/>
      <c r="V22" s="1227"/>
      <c r="W22" s="1222"/>
      <c r="X22" s="1221"/>
      <c r="Y22" s="1221"/>
      <c r="Z22" s="1221"/>
      <c r="AA22" s="1221"/>
      <c r="AB22" s="1221"/>
      <c r="AC22" s="1221"/>
      <c r="AD22" s="1221"/>
      <c r="AE22" s="1221"/>
      <c r="AF22" s="1221"/>
      <c r="AG22" s="1221"/>
      <c r="AH22" s="1221"/>
    </row>
    <row r="23" spans="2:34" s="365" customFormat="1" ht="27.75" customHeight="1" x14ac:dyDescent="0.2">
      <c r="B23" s="1848"/>
      <c r="C23" s="1223" t="s">
        <v>1092</v>
      </c>
      <c r="D23" s="1224">
        <v>8.6822912046224873E-2</v>
      </c>
      <c r="E23" s="1224">
        <v>9</v>
      </c>
      <c r="F23" s="1224">
        <v>7.0121315063605225</v>
      </c>
      <c r="G23" s="1224">
        <v>7.1804844453177878</v>
      </c>
      <c r="H23" s="1224">
        <v>8.1890844574248725</v>
      </c>
      <c r="I23" s="1224">
        <v>9.9067165984798304</v>
      </c>
      <c r="J23" s="1224">
        <v>10.247233368048402</v>
      </c>
      <c r="K23" s="1224">
        <v>10</v>
      </c>
      <c r="L23" s="1225">
        <v>11</v>
      </c>
      <c r="N23" s="1227"/>
      <c r="O23" s="1227"/>
      <c r="P23" s="1227"/>
      <c r="Q23" s="1227"/>
      <c r="R23" s="1227"/>
      <c r="S23" s="1227"/>
      <c r="T23" s="1227"/>
      <c r="U23" s="1227"/>
      <c r="V23" s="1227"/>
      <c r="W23" s="1222"/>
      <c r="X23" s="1221"/>
      <c r="Y23" s="1221"/>
      <c r="Z23" s="1221"/>
      <c r="AA23" s="1221"/>
      <c r="AB23" s="1221"/>
      <c r="AC23" s="1221"/>
      <c r="AD23" s="1221"/>
      <c r="AE23" s="1221"/>
      <c r="AF23" s="1221"/>
      <c r="AG23" s="1221"/>
      <c r="AH23" s="1221"/>
    </row>
    <row r="24" spans="2:34" s="365" customFormat="1" ht="27.75" customHeight="1" x14ac:dyDescent="0.2">
      <c r="B24" s="1848"/>
      <c r="C24" s="1223" t="s">
        <v>1093</v>
      </c>
      <c r="D24" s="1224">
        <v>8.4431327823522861E-2</v>
      </c>
      <c r="E24" s="1224">
        <v>9</v>
      </c>
      <c r="F24" s="1224">
        <v>7.1707096009486282</v>
      </c>
      <c r="G24" s="1224">
        <v>7.4247707495776663</v>
      </c>
      <c r="H24" s="1224">
        <v>8.0585977829661939</v>
      </c>
      <c r="I24" s="1224">
        <v>9.9996928485699943</v>
      </c>
      <c r="J24" s="1224">
        <v>10.252429554895413</v>
      </c>
      <c r="K24" s="1224">
        <v>10</v>
      </c>
      <c r="L24" s="1225">
        <v>11</v>
      </c>
      <c r="N24" s="1227"/>
      <c r="O24" s="1227"/>
      <c r="P24" s="1227"/>
      <c r="Q24" s="1227"/>
      <c r="R24" s="1227"/>
      <c r="S24" s="1227"/>
      <c r="T24" s="1227"/>
      <c r="U24" s="1227"/>
      <c r="V24" s="1227"/>
      <c r="W24" s="1222"/>
      <c r="X24" s="1221"/>
      <c r="Y24" s="1221"/>
      <c r="Z24" s="1221"/>
      <c r="AA24" s="1221"/>
      <c r="AB24" s="1221"/>
      <c r="AC24" s="1221"/>
      <c r="AD24" s="1221"/>
      <c r="AE24" s="1221"/>
      <c r="AF24" s="1221"/>
      <c r="AG24" s="1221"/>
      <c r="AH24" s="1221"/>
    </row>
    <row r="25" spans="2:34" s="365" customFormat="1" ht="27.75" customHeight="1" x14ac:dyDescent="0.2">
      <c r="B25" s="1848"/>
      <c r="C25" s="1223" t="s">
        <v>1094</v>
      </c>
      <c r="D25" s="1224">
        <v>8.2024637525091801E-2</v>
      </c>
      <c r="E25" s="1224">
        <v>9</v>
      </c>
      <c r="F25" s="1224">
        <v>7.1245101153930914</v>
      </c>
      <c r="G25" s="1224">
        <v>7.4737888889157738</v>
      </c>
      <c r="H25" s="1224">
        <v>8.0788898621004428</v>
      </c>
      <c r="I25" s="1224">
        <v>9.9998525424643372</v>
      </c>
      <c r="J25" s="1224">
        <v>10.253242197267067</v>
      </c>
      <c r="K25" s="1224">
        <v>10</v>
      </c>
      <c r="L25" s="1225">
        <v>11</v>
      </c>
      <c r="N25" s="1227"/>
      <c r="O25" s="1227"/>
      <c r="P25" s="1227"/>
      <c r="Q25" s="1227"/>
      <c r="R25" s="1227"/>
      <c r="S25" s="1227"/>
      <c r="T25" s="1227"/>
      <c r="U25" s="1227"/>
      <c r="V25" s="1227"/>
      <c r="W25" s="1222"/>
      <c r="X25" s="1221"/>
      <c r="Y25" s="1221"/>
      <c r="Z25" s="1221"/>
      <c r="AA25" s="1221"/>
      <c r="AB25" s="1221"/>
      <c r="AC25" s="1221"/>
      <c r="AD25" s="1221"/>
      <c r="AE25" s="1221"/>
      <c r="AF25" s="1221"/>
      <c r="AG25" s="1221"/>
      <c r="AH25" s="1221"/>
    </row>
    <row r="26" spans="2:34" s="365" customFormat="1" ht="27.75" customHeight="1" x14ac:dyDescent="0.2">
      <c r="B26" s="1848"/>
      <c r="C26" s="1223" t="s">
        <v>1095</v>
      </c>
      <c r="D26" s="1224">
        <v>7.7354132767248479E-2</v>
      </c>
      <c r="E26" s="1224">
        <v>9.0000000000000018</v>
      </c>
      <c r="F26" s="1224">
        <v>7.1312754581218138</v>
      </c>
      <c r="G26" s="1224">
        <v>7.4675518914928647</v>
      </c>
      <c r="H26" s="1224">
        <v>8.0839631010401902</v>
      </c>
      <c r="I26" s="1224">
        <v>9.9054779680422147</v>
      </c>
      <c r="J26" s="1224">
        <v>10.265786961557707</v>
      </c>
      <c r="K26" s="1224">
        <v>10</v>
      </c>
      <c r="L26" s="1225">
        <v>11</v>
      </c>
      <c r="N26" s="1227"/>
      <c r="O26" s="1227"/>
      <c r="P26" s="1227"/>
      <c r="Q26" s="1227"/>
      <c r="R26" s="1227"/>
      <c r="S26" s="1227"/>
      <c r="T26" s="1227"/>
      <c r="U26" s="1227"/>
      <c r="V26" s="1227"/>
      <c r="W26" s="1222"/>
      <c r="X26" s="1221"/>
      <c r="Y26" s="1221"/>
      <c r="Z26" s="1221"/>
      <c r="AA26" s="1221"/>
      <c r="AB26" s="1221"/>
      <c r="AC26" s="1221"/>
      <c r="AD26" s="1221"/>
      <c r="AE26" s="1221"/>
      <c r="AF26" s="1221"/>
      <c r="AG26" s="1221"/>
      <c r="AH26" s="1221"/>
    </row>
    <row r="27" spans="2:34" s="365" customFormat="1" ht="27.75" customHeight="1" x14ac:dyDescent="0.2">
      <c r="B27" s="1848"/>
      <c r="C27" s="1223" t="s">
        <v>1096</v>
      </c>
      <c r="D27" s="1224">
        <v>7.3756922809763523E-2</v>
      </c>
      <c r="E27" s="1224">
        <v>8.9999999999999982</v>
      </c>
      <c r="F27" s="1224">
        <v>7.4113456167065213</v>
      </c>
      <c r="G27" s="1224">
        <v>7.4291398052595685</v>
      </c>
      <c r="H27" s="1224">
        <v>8.0422360175436651</v>
      </c>
      <c r="I27" s="1224">
        <v>9.9104160462283257</v>
      </c>
      <c r="J27" s="1224">
        <v>10.256155488585419</v>
      </c>
      <c r="K27" s="1224">
        <v>10</v>
      </c>
      <c r="L27" s="1225">
        <v>11</v>
      </c>
      <c r="N27" s="1227"/>
      <c r="O27" s="1227"/>
      <c r="P27" s="1227"/>
      <c r="Q27" s="1227"/>
      <c r="R27" s="1227"/>
      <c r="S27" s="1227"/>
      <c r="T27" s="1227"/>
      <c r="U27" s="1227"/>
      <c r="V27" s="1227"/>
      <c r="W27" s="1222"/>
      <c r="X27" s="1221"/>
      <c r="Y27" s="1221"/>
      <c r="Z27" s="1221"/>
      <c r="AA27" s="1221"/>
      <c r="AB27" s="1221"/>
      <c r="AC27" s="1221"/>
      <c r="AD27" s="1221"/>
      <c r="AE27" s="1221"/>
      <c r="AF27" s="1221"/>
      <c r="AG27" s="1221"/>
      <c r="AH27" s="1221"/>
    </row>
    <row r="28" spans="2:34" s="365" customFormat="1" ht="27.75" customHeight="1" x14ac:dyDescent="0.2">
      <c r="B28" s="1848"/>
      <c r="C28" s="1223" t="s">
        <v>1097</v>
      </c>
      <c r="D28" s="1224">
        <v>7.4905663408542225E-2</v>
      </c>
      <c r="E28" s="1224">
        <v>8.9999999999999982</v>
      </c>
      <c r="F28" s="1224">
        <v>7.310479328360846</v>
      </c>
      <c r="G28" s="1224">
        <v>7.6356842629943289</v>
      </c>
      <c r="H28" s="1224">
        <v>8.027092958554702</v>
      </c>
      <c r="I28" s="1224">
        <v>9.9087606352534703</v>
      </c>
      <c r="J28" s="1224">
        <v>10.266919318934097</v>
      </c>
      <c r="K28" s="1224">
        <v>10</v>
      </c>
      <c r="L28" s="1225">
        <v>11</v>
      </c>
      <c r="N28" s="1227"/>
      <c r="O28" s="1227"/>
      <c r="P28" s="1227"/>
      <c r="Q28" s="1227"/>
      <c r="R28" s="1227"/>
      <c r="S28" s="1227"/>
      <c r="T28" s="1227"/>
      <c r="U28" s="1227"/>
      <c r="V28" s="1227"/>
      <c r="W28" s="1222"/>
      <c r="X28" s="1221"/>
      <c r="Y28" s="1221"/>
      <c r="Z28" s="1221"/>
      <c r="AA28" s="1221"/>
      <c r="AB28" s="1221"/>
      <c r="AC28" s="1221"/>
      <c r="AD28" s="1221"/>
      <c r="AE28" s="1221"/>
      <c r="AF28" s="1221"/>
      <c r="AG28" s="1221"/>
      <c r="AH28" s="1221"/>
    </row>
    <row r="29" spans="2:34" s="365" customFormat="1" ht="27.75" customHeight="1" x14ac:dyDescent="0.2">
      <c r="B29" s="1849"/>
      <c r="C29" s="1228" t="s">
        <v>1098</v>
      </c>
      <c r="D29" s="1229">
        <v>8.9325738038113847E-2</v>
      </c>
      <c r="E29" s="1229">
        <v>8.9999999999999982</v>
      </c>
      <c r="F29" s="1229">
        <v>7.1397794505063299</v>
      </c>
      <c r="G29" s="1229">
        <v>7.6063805108249758</v>
      </c>
      <c r="H29" s="1229">
        <v>8.0190359479948654</v>
      </c>
      <c r="I29" s="1229">
        <v>9.9058789380026511</v>
      </c>
      <c r="J29" s="1229">
        <v>10.267199981148337</v>
      </c>
      <c r="K29" s="1229">
        <v>10.000000000000002</v>
      </c>
      <c r="L29" s="1226">
        <v>11</v>
      </c>
      <c r="N29" s="1227"/>
      <c r="O29" s="1227"/>
      <c r="P29" s="1227"/>
      <c r="Q29" s="1227"/>
      <c r="R29" s="1227"/>
      <c r="S29" s="1227"/>
      <c r="T29" s="1227"/>
      <c r="U29" s="1227"/>
      <c r="V29" s="1227"/>
      <c r="W29" s="1222"/>
      <c r="X29" s="1221"/>
      <c r="Y29" s="1221"/>
      <c r="Z29" s="1221"/>
      <c r="AA29" s="1221"/>
      <c r="AB29" s="1221"/>
      <c r="AC29" s="1221"/>
      <c r="AD29" s="1221"/>
      <c r="AE29" s="1221"/>
      <c r="AF29" s="1221"/>
      <c r="AG29" s="1221"/>
      <c r="AH29" s="1221"/>
    </row>
    <row r="30" spans="2:34" s="365" customFormat="1" ht="27.75" customHeight="1" x14ac:dyDescent="0.2">
      <c r="B30" s="1848">
        <v>2015</v>
      </c>
      <c r="C30" s="1223" t="s">
        <v>1087</v>
      </c>
      <c r="D30" s="1224">
        <v>8.0071327695018873E-2</v>
      </c>
      <c r="E30" s="1224">
        <v>9</v>
      </c>
      <c r="F30" s="1224">
        <v>7.2446999277252937</v>
      </c>
      <c r="G30" s="1224">
        <v>7.3249015696518596</v>
      </c>
      <c r="H30" s="1224">
        <v>8.0398590062982649</v>
      </c>
      <c r="I30" s="1224">
        <v>9.9061087081509864</v>
      </c>
      <c r="J30" s="1224">
        <v>10.249665627490751</v>
      </c>
      <c r="K30" s="1224">
        <v>10</v>
      </c>
      <c r="L30" s="1225">
        <v>11</v>
      </c>
      <c r="N30" s="1227"/>
      <c r="O30" s="1227"/>
      <c r="P30" s="1227"/>
      <c r="Q30" s="1227"/>
      <c r="R30" s="1227"/>
      <c r="S30" s="1227"/>
      <c r="T30" s="1227"/>
      <c r="U30" s="1227"/>
      <c r="V30" s="1227"/>
      <c r="W30" s="1222"/>
      <c r="X30" s="1221"/>
      <c r="Y30" s="1221"/>
      <c r="Z30" s="1221"/>
      <c r="AA30" s="1221"/>
      <c r="AB30" s="1221"/>
      <c r="AC30" s="1221"/>
      <c r="AD30" s="1221"/>
      <c r="AE30" s="1221"/>
      <c r="AF30" s="1221"/>
      <c r="AG30" s="1221"/>
      <c r="AH30" s="1221"/>
    </row>
    <row r="31" spans="2:34" s="365" customFormat="1" ht="27.75" customHeight="1" x14ac:dyDescent="0.2">
      <c r="B31" s="1848"/>
      <c r="C31" s="1223" t="s">
        <v>1088</v>
      </c>
      <c r="D31" s="1224">
        <v>8.1357401918548206E-2</v>
      </c>
      <c r="E31" s="1224">
        <v>9</v>
      </c>
      <c r="F31" s="1224">
        <v>7.2081075407846571</v>
      </c>
      <c r="G31" s="1224">
        <v>7.3876843625927933</v>
      </c>
      <c r="H31" s="1224">
        <v>8.0501940520224444</v>
      </c>
      <c r="I31" s="1224">
        <v>9.9077881846624489</v>
      </c>
      <c r="J31" s="1224">
        <v>10.220931064303649</v>
      </c>
      <c r="K31" s="1224">
        <v>10</v>
      </c>
      <c r="L31" s="1225">
        <v>11</v>
      </c>
      <c r="N31" s="1227"/>
      <c r="O31" s="1227"/>
      <c r="P31" s="1227"/>
      <c r="Q31" s="1227"/>
      <c r="R31" s="1227"/>
      <c r="S31" s="1227"/>
      <c r="T31" s="1227"/>
      <c r="U31" s="1227"/>
      <c r="V31" s="1227"/>
      <c r="W31" s="1222"/>
      <c r="X31" s="1221"/>
      <c r="Y31" s="1221"/>
      <c r="Z31" s="1221"/>
      <c r="AA31" s="1221"/>
      <c r="AB31" s="1221"/>
      <c r="AC31" s="1221"/>
      <c r="AD31" s="1221"/>
      <c r="AE31" s="1221"/>
      <c r="AF31" s="1221"/>
      <c r="AG31" s="1221"/>
      <c r="AH31" s="1221"/>
    </row>
    <row r="32" spans="2:34" s="365" customFormat="1" ht="27.75" customHeight="1" x14ac:dyDescent="0.2">
      <c r="B32" s="1848"/>
      <c r="C32" s="1223" t="s">
        <v>1089</v>
      </c>
      <c r="D32" s="1224">
        <v>7.8511872304496938E-2</v>
      </c>
      <c r="E32" s="1224">
        <v>9</v>
      </c>
      <c r="F32" s="1224">
        <v>7.1967831541548692</v>
      </c>
      <c r="G32" s="1224">
        <v>7.1626602044296384</v>
      </c>
      <c r="H32" s="1224">
        <v>8.0447455382245199</v>
      </c>
      <c r="I32" s="1224">
        <v>9.9144898551685596</v>
      </c>
      <c r="J32" s="1224">
        <v>10.250586632101118</v>
      </c>
      <c r="K32" s="1224">
        <v>10</v>
      </c>
      <c r="L32" s="1225">
        <v>11</v>
      </c>
      <c r="N32" s="1227"/>
      <c r="O32" s="1227"/>
      <c r="P32" s="1227"/>
      <c r="Q32" s="1227"/>
      <c r="R32" s="1227"/>
      <c r="S32" s="1227"/>
      <c r="T32" s="1227"/>
      <c r="U32" s="1227"/>
      <c r="V32" s="1227"/>
      <c r="W32" s="1222"/>
      <c r="X32" s="1221"/>
      <c r="Y32" s="1221"/>
      <c r="Z32" s="1221"/>
      <c r="AA32" s="1221"/>
      <c r="AB32" s="1221"/>
      <c r="AC32" s="1221"/>
      <c r="AD32" s="1221"/>
      <c r="AE32" s="1221"/>
      <c r="AF32" s="1221"/>
      <c r="AG32" s="1221"/>
      <c r="AH32" s="1221"/>
    </row>
    <row r="33" spans="2:34" s="365" customFormat="1" ht="27.75" customHeight="1" x14ac:dyDescent="0.2">
      <c r="B33" s="1848"/>
      <c r="C33" s="1223" t="s">
        <v>1090</v>
      </c>
      <c r="D33" s="1224">
        <v>7.875371915748329E-2</v>
      </c>
      <c r="E33" s="1224">
        <v>8.9999999999999982</v>
      </c>
      <c r="F33" s="1224">
        <v>7.2191467057590035</v>
      </c>
      <c r="G33" s="1224">
        <v>7.2441511871531707</v>
      </c>
      <c r="H33" s="1224">
        <v>8.0505652405642696</v>
      </c>
      <c r="I33" s="1224">
        <v>9.9094652937299639</v>
      </c>
      <c r="J33" s="1224">
        <v>10.252058692547807</v>
      </c>
      <c r="K33" s="1224">
        <v>10</v>
      </c>
      <c r="L33" s="1225">
        <v>11</v>
      </c>
      <c r="N33" s="1227"/>
      <c r="O33" s="1227"/>
      <c r="P33" s="1227"/>
      <c r="Q33" s="1227"/>
      <c r="R33" s="1227"/>
      <c r="S33" s="1227"/>
      <c r="T33" s="1227"/>
      <c r="U33" s="1227"/>
      <c r="V33" s="1227"/>
      <c r="W33" s="1222"/>
      <c r="X33" s="1221"/>
      <c r="Y33" s="1221"/>
      <c r="Z33" s="1221"/>
      <c r="AA33" s="1221"/>
      <c r="AB33" s="1221"/>
      <c r="AC33" s="1221"/>
      <c r="AD33" s="1221"/>
      <c r="AE33" s="1221"/>
      <c r="AF33" s="1221"/>
      <c r="AG33" s="1221"/>
      <c r="AH33" s="1221"/>
    </row>
    <row r="34" spans="2:34" s="365" customFormat="1" ht="27.75" customHeight="1" x14ac:dyDescent="0.2">
      <c r="B34" s="1848"/>
      <c r="C34" s="1223" t="s">
        <v>1091</v>
      </c>
      <c r="D34" s="1224">
        <v>7.304390316647881E-2</v>
      </c>
      <c r="E34" s="1224">
        <v>9</v>
      </c>
      <c r="F34" s="1224">
        <v>7.1817452404548492</v>
      </c>
      <c r="G34" s="1224">
        <v>7.2517927272834122</v>
      </c>
      <c r="H34" s="1224">
        <v>8.0398136041880992</v>
      </c>
      <c r="I34" s="1224">
        <v>9.9101683802098712</v>
      </c>
      <c r="J34" s="1224">
        <v>10.264517529806783</v>
      </c>
      <c r="K34" s="1224">
        <v>10</v>
      </c>
      <c r="L34" s="1225">
        <v>11</v>
      </c>
      <c r="N34" s="1227"/>
      <c r="O34" s="1227"/>
      <c r="P34" s="1227"/>
      <c r="Q34" s="1227"/>
      <c r="R34" s="1227"/>
      <c r="S34" s="1227"/>
      <c r="T34" s="1227"/>
      <c r="U34" s="1227"/>
      <c r="V34" s="1227"/>
      <c r="W34" s="1222"/>
      <c r="X34" s="1221"/>
      <c r="Y34" s="1221"/>
      <c r="Z34" s="1221"/>
      <c r="AA34" s="1221"/>
      <c r="AB34" s="1221"/>
      <c r="AC34" s="1221"/>
      <c r="AD34" s="1221"/>
      <c r="AE34" s="1221"/>
      <c r="AF34" s="1221"/>
      <c r="AG34" s="1221"/>
      <c r="AH34" s="1221"/>
    </row>
    <row r="35" spans="2:34" s="365" customFormat="1" ht="27.75" customHeight="1" x14ac:dyDescent="0.2">
      <c r="B35" s="1848"/>
      <c r="C35" s="1223" t="s">
        <v>1092</v>
      </c>
      <c r="D35" s="1224">
        <v>7.2026004980559527E-2</v>
      </c>
      <c r="E35" s="1224">
        <v>9.0000000000000018</v>
      </c>
      <c r="F35" s="1224">
        <v>7.1442426833584607</v>
      </c>
      <c r="G35" s="1224">
        <v>7.1352819879792628</v>
      </c>
      <c r="H35" s="1224">
        <v>8.0346849097476749</v>
      </c>
      <c r="I35" s="1224">
        <v>9.9151444041553791</v>
      </c>
      <c r="J35" s="1224">
        <v>10.235447515776698</v>
      </c>
      <c r="K35" s="1224">
        <v>10.000000000000002</v>
      </c>
      <c r="L35" s="1225">
        <v>11</v>
      </c>
      <c r="N35" s="1227"/>
      <c r="O35" s="1227"/>
      <c r="P35" s="1227"/>
      <c r="Q35" s="1227"/>
      <c r="R35" s="1227"/>
      <c r="S35" s="1227"/>
      <c r="T35" s="1227"/>
      <c r="U35" s="1227"/>
      <c r="V35" s="1227"/>
      <c r="W35" s="1222"/>
      <c r="X35" s="1221"/>
      <c r="Y35" s="1221"/>
      <c r="Z35" s="1221"/>
      <c r="AA35" s="1221"/>
      <c r="AB35" s="1221"/>
      <c r="AC35" s="1221"/>
      <c r="AD35" s="1221"/>
      <c r="AE35" s="1221"/>
      <c r="AF35" s="1221"/>
      <c r="AG35" s="1221"/>
      <c r="AH35" s="1221"/>
    </row>
    <row r="36" spans="2:34" s="365" customFormat="1" ht="27.75" customHeight="1" x14ac:dyDescent="0.2">
      <c r="B36" s="1848"/>
      <c r="C36" s="1223" t="s">
        <v>1093</v>
      </c>
      <c r="D36" s="1224">
        <v>7.4574442839205349E-2</v>
      </c>
      <c r="E36" s="1224">
        <v>9</v>
      </c>
      <c r="F36" s="1224">
        <v>7.0730093793656401</v>
      </c>
      <c r="G36" s="1224">
        <v>7.1848241365859513</v>
      </c>
      <c r="H36" s="1224">
        <v>8.0133977833736054</v>
      </c>
      <c r="I36" s="1224">
        <v>9.9242010462327492</v>
      </c>
      <c r="J36" s="1224">
        <v>10.269492020703213</v>
      </c>
      <c r="K36" s="1224">
        <v>10.000000000000002</v>
      </c>
      <c r="L36" s="1225">
        <v>11</v>
      </c>
      <c r="N36" s="1227"/>
      <c r="O36" s="1227"/>
      <c r="P36" s="1227"/>
      <c r="Q36" s="1227"/>
      <c r="R36" s="1227"/>
      <c r="S36" s="1227"/>
      <c r="T36" s="1227"/>
      <c r="U36" s="1227"/>
      <c r="V36" s="1227"/>
      <c r="W36" s="1222"/>
      <c r="X36" s="1221"/>
      <c r="Y36" s="1221"/>
      <c r="Z36" s="1221"/>
      <c r="AA36" s="1221"/>
      <c r="AB36" s="1221"/>
      <c r="AC36" s="1221"/>
      <c r="AD36" s="1221"/>
      <c r="AE36" s="1221"/>
      <c r="AF36" s="1221"/>
      <c r="AG36" s="1221"/>
      <c r="AH36" s="1221"/>
    </row>
    <row r="37" spans="2:34" s="365" customFormat="1" ht="27.75" customHeight="1" x14ac:dyDescent="0.2">
      <c r="B37" s="1848"/>
      <c r="C37" s="1223" t="s">
        <v>1094</v>
      </c>
      <c r="D37" s="1224">
        <v>7.4423436194590409E-2</v>
      </c>
      <c r="E37" s="1224">
        <v>9</v>
      </c>
      <c r="F37" s="1224">
        <v>7.0602275223901598</v>
      </c>
      <c r="G37" s="1224">
        <v>7.184601798024727</v>
      </c>
      <c r="H37" s="1224">
        <v>8.0790062448432671</v>
      </c>
      <c r="I37" s="1224">
        <v>9.9244664638645901</v>
      </c>
      <c r="J37" s="1224">
        <v>10.270707665543812</v>
      </c>
      <c r="K37" s="1224">
        <v>10.000000000000002</v>
      </c>
      <c r="L37" s="1225">
        <v>11</v>
      </c>
      <c r="N37" s="1227"/>
      <c r="O37" s="1227"/>
      <c r="P37" s="1227"/>
      <c r="Q37" s="1227"/>
      <c r="R37" s="1227"/>
      <c r="S37" s="1227"/>
      <c r="T37" s="1227"/>
      <c r="U37" s="1227"/>
      <c r="V37" s="1227"/>
      <c r="W37" s="1222"/>
      <c r="X37" s="1221"/>
      <c r="Y37" s="1221"/>
      <c r="Z37" s="1221"/>
      <c r="AA37" s="1221"/>
      <c r="AB37" s="1221"/>
      <c r="AC37" s="1221"/>
      <c r="AD37" s="1221"/>
      <c r="AE37" s="1221"/>
      <c r="AF37" s="1221"/>
      <c r="AG37" s="1221"/>
      <c r="AH37" s="1221"/>
    </row>
    <row r="38" spans="2:34" s="365" customFormat="1" ht="27.75" customHeight="1" x14ac:dyDescent="0.2">
      <c r="B38" s="1848"/>
      <c r="C38" s="1223" t="s">
        <v>1095</v>
      </c>
      <c r="D38" s="1224">
        <v>7.1923423475144188E-2</v>
      </c>
      <c r="E38" s="1224">
        <v>9.0000000000000018</v>
      </c>
      <c r="F38" s="1224">
        <v>7.0811580105767042</v>
      </c>
      <c r="G38" s="1224">
        <v>7.0704630680890475</v>
      </c>
      <c r="H38" s="1224">
        <v>8.0722283455419124</v>
      </c>
      <c r="I38" s="1224">
        <v>9.9233566157993689</v>
      </c>
      <c r="J38" s="1224">
        <v>10.266298095858751</v>
      </c>
      <c r="K38" s="1224">
        <v>10.000000000000002</v>
      </c>
      <c r="L38" s="1225">
        <v>11</v>
      </c>
      <c r="N38" s="1227"/>
      <c r="O38" s="1227"/>
      <c r="P38" s="1227"/>
      <c r="Q38" s="1227"/>
      <c r="R38" s="1227"/>
      <c r="S38" s="1227"/>
      <c r="T38" s="1227"/>
      <c r="U38" s="1227"/>
      <c r="V38" s="1227"/>
      <c r="W38" s="1222"/>
      <c r="X38" s="1221"/>
      <c r="Y38" s="1221"/>
      <c r="Z38" s="1221"/>
      <c r="AA38" s="1221"/>
      <c r="AB38" s="1221"/>
      <c r="AC38" s="1221"/>
      <c r="AD38" s="1221"/>
      <c r="AE38" s="1221"/>
      <c r="AF38" s="1221"/>
      <c r="AG38" s="1221"/>
      <c r="AH38" s="1221"/>
    </row>
    <row r="39" spans="2:34" s="365" customFormat="1" ht="27.75" customHeight="1" x14ac:dyDescent="0.2">
      <c r="B39" s="1848"/>
      <c r="C39" s="1223" t="s">
        <v>1096</v>
      </c>
      <c r="D39" s="1224">
        <v>7.1012184515460042E-2</v>
      </c>
      <c r="E39" s="1224">
        <v>9</v>
      </c>
      <c r="F39" s="1224">
        <v>7.0398219716480233</v>
      </c>
      <c r="G39" s="1224">
        <v>7.1403670895625906</v>
      </c>
      <c r="H39" s="1224">
        <v>8.1004704977826627</v>
      </c>
      <c r="I39" s="1224">
        <v>9.9277756630553728</v>
      </c>
      <c r="J39" s="1224">
        <v>10.287878426523756</v>
      </c>
      <c r="K39" s="1224">
        <v>10</v>
      </c>
      <c r="L39" s="1225">
        <v>11</v>
      </c>
      <c r="N39" s="1227"/>
      <c r="O39" s="1227"/>
      <c r="P39" s="1227"/>
      <c r="Q39" s="1227"/>
      <c r="R39" s="1227"/>
      <c r="S39" s="1227"/>
      <c r="T39" s="1227"/>
      <c r="U39" s="1227"/>
      <c r="V39" s="1227"/>
      <c r="W39" s="1222"/>
      <c r="X39" s="1221"/>
      <c r="Y39" s="1221"/>
      <c r="Z39" s="1221"/>
      <c r="AA39" s="1221"/>
      <c r="AB39" s="1221"/>
      <c r="AC39" s="1221"/>
      <c r="AD39" s="1221"/>
      <c r="AE39" s="1221"/>
      <c r="AF39" s="1221"/>
      <c r="AG39" s="1221"/>
      <c r="AH39" s="1221"/>
    </row>
    <row r="40" spans="2:34" s="365" customFormat="1" ht="27.75" customHeight="1" x14ac:dyDescent="0.2">
      <c r="B40" s="1848"/>
      <c r="C40" s="1223" t="s">
        <v>1097</v>
      </c>
      <c r="D40" s="1224">
        <v>7.3037320399952532E-2</v>
      </c>
      <c r="E40" s="1224">
        <v>8.9999999999999982</v>
      </c>
      <c r="F40" s="1224">
        <v>7.0165661375481854</v>
      </c>
      <c r="G40" s="1224">
        <v>7.2900462498111054</v>
      </c>
      <c r="H40" s="1224">
        <v>8.0777810572121957</v>
      </c>
      <c r="I40" s="1224">
        <v>9.9255206938019764</v>
      </c>
      <c r="J40" s="1224">
        <v>10.095320183037067</v>
      </c>
      <c r="K40" s="1224">
        <v>10</v>
      </c>
      <c r="L40" s="1225">
        <v>11</v>
      </c>
      <c r="N40" s="1227"/>
      <c r="O40" s="1227"/>
      <c r="P40" s="1227"/>
      <c r="Q40" s="1227"/>
      <c r="R40" s="1227"/>
      <c r="S40" s="1227"/>
      <c r="T40" s="1227"/>
      <c r="U40" s="1227"/>
      <c r="V40" s="1227"/>
      <c r="W40" s="1222"/>
      <c r="X40" s="1221"/>
      <c r="Y40" s="1221"/>
      <c r="Z40" s="1221"/>
      <c r="AA40" s="1221"/>
      <c r="AB40" s="1221"/>
      <c r="AC40" s="1221"/>
      <c r="AD40" s="1221"/>
      <c r="AE40" s="1221"/>
      <c r="AF40" s="1221"/>
      <c r="AG40" s="1221"/>
      <c r="AH40" s="1221"/>
    </row>
    <row r="41" spans="2:34" s="365" customFormat="1" ht="27.75" customHeight="1" thickBot="1" x14ac:dyDescent="0.25">
      <c r="B41" s="1849"/>
      <c r="C41" s="1228" t="s">
        <v>1098</v>
      </c>
      <c r="D41" s="1660">
        <v>7.1438305539082661E-2</v>
      </c>
      <c r="E41" s="1660">
        <v>8.9999999999999982</v>
      </c>
      <c r="F41" s="1660">
        <v>7.0255934164007074</v>
      </c>
      <c r="G41" s="1660">
        <v>7.0797207456579567</v>
      </c>
      <c r="H41" s="1660">
        <v>8.0612076477886578</v>
      </c>
      <c r="I41" s="1660">
        <v>9.9379783433533984</v>
      </c>
      <c r="J41" s="1660">
        <v>10.272734655408524</v>
      </c>
      <c r="K41" s="1660">
        <v>10.000000000000002</v>
      </c>
      <c r="L41" s="1230">
        <v>11</v>
      </c>
      <c r="N41" s="1227"/>
      <c r="O41" s="1227"/>
      <c r="P41" s="1227"/>
      <c r="Q41" s="1227"/>
      <c r="R41" s="1227"/>
      <c r="S41" s="1227"/>
      <c r="T41" s="1227"/>
      <c r="U41" s="1227"/>
      <c r="V41" s="1227"/>
      <c r="W41" s="1222"/>
      <c r="X41" s="1221"/>
      <c r="Y41" s="1221"/>
      <c r="Z41" s="1221"/>
      <c r="AA41" s="1221"/>
      <c r="AB41" s="1221"/>
      <c r="AC41" s="1221"/>
      <c r="AD41" s="1221"/>
      <c r="AE41" s="1221"/>
      <c r="AF41" s="1221"/>
      <c r="AG41" s="1221"/>
      <c r="AH41" s="1221"/>
    </row>
    <row r="42" spans="2:34" s="808" customFormat="1" ht="12.75" customHeight="1" thickTop="1" x14ac:dyDescent="0.2">
      <c r="B42" s="829"/>
      <c r="C42" s="829"/>
      <c r="D42" s="830"/>
      <c r="E42" s="830"/>
      <c r="F42" s="830"/>
      <c r="G42" s="830"/>
      <c r="H42" s="830"/>
      <c r="I42" s="830"/>
      <c r="J42" s="830"/>
      <c r="K42" s="830"/>
      <c r="L42" s="830"/>
      <c r="Q42" s="831"/>
      <c r="R42" s="831"/>
      <c r="S42" s="831"/>
      <c r="T42" s="831"/>
      <c r="U42" s="831"/>
      <c r="V42" s="831"/>
      <c r="W42" s="831"/>
      <c r="X42" s="831"/>
      <c r="Y42" s="831"/>
      <c r="Z42" s="831"/>
      <c r="AA42" s="831"/>
      <c r="AB42" s="831"/>
      <c r="AC42" s="831"/>
      <c r="AD42" s="831"/>
      <c r="AE42" s="831"/>
      <c r="AF42" s="831"/>
      <c r="AG42" s="831"/>
      <c r="AH42" s="831"/>
    </row>
    <row r="43" spans="2:34" s="818" customFormat="1" ht="21.75" customHeight="1" x14ac:dyDescent="0.2">
      <c r="B43" s="1835" t="s">
        <v>1537</v>
      </c>
      <c r="C43" s="1835"/>
      <c r="K43" s="1840" t="s">
        <v>1755</v>
      </c>
      <c r="L43" s="1840"/>
      <c r="Q43" s="832"/>
      <c r="R43" s="832"/>
      <c r="S43" s="832"/>
      <c r="T43" s="832"/>
      <c r="U43" s="832"/>
      <c r="V43" s="832"/>
      <c r="W43" s="832"/>
      <c r="X43" s="832"/>
      <c r="Y43" s="832"/>
      <c r="Z43" s="832"/>
      <c r="AA43" s="832"/>
      <c r="AB43" s="832"/>
      <c r="AC43" s="832"/>
      <c r="AD43" s="832"/>
      <c r="AE43" s="832"/>
      <c r="AF43" s="832"/>
      <c r="AG43" s="832"/>
      <c r="AH43" s="832"/>
    </row>
    <row r="44" spans="2:34" s="818" customFormat="1" ht="21.75" customHeight="1" x14ac:dyDescent="0.2">
      <c r="B44" s="833" t="s">
        <v>1441</v>
      </c>
      <c r="C44" s="833"/>
      <c r="D44" s="834"/>
      <c r="E44" s="834"/>
      <c r="F44" s="834"/>
      <c r="G44" s="834"/>
      <c r="H44" s="701"/>
      <c r="I44" s="701"/>
      <c r="J44" s="701"/>
      <c r="K44" s="701"/>
      <c r="L44" s="835" t="s">
        <v>1544</v>
      </c>
      <c r="Q44" s="832"/>
      <c r="R44" s="832"/>
      <c r="S44" s="832"/>
      <c r="T44" s="832"/>
      <c r="U44" s="832"/>
      <c r="V44" s="832"/>
      <c r="W44" s="832"/>
      <c r="X44" s="832"/>
      <c r="Y44" s="832"/>
      <c r="Z44" s="832"/>
      <c r="AA44" s="832"/>
      <c r="AB44" s="832"/>
      <c r="AC44" s="832"/>
      <c r="AD44" s="832"/>
      <c r="AE44" s="832"/>
      <c r="AF44" s="832"/>
      <c r="AG44" s="832"/>
      <c r="AH44" s="832"/>
    </row>
    <row r="45" spans="2:34" s="808" customFormat="1" ht="8.25" customHeight="1" x14ac:dyDescent="0.2">
      <c r="Q45" s="831"/>
      <c r="R45" s="831"/>
      <c r="S45" s="831"/>
      <c r="T45" s="831"/>
      <c r="U45" s="831"/>
      <c r="V45" s="831"/>
      <c r="W45" s="831"/>
      <c r="X45" s="831"/>
      <c r="Y45" s="831"/>
      <c r="Z45" s="831"/>
      <c r="AA45" s="831"/>
      <c r="AB45" s="831"/>
      <c r="AC45" s="831"/>
      <c r="AD45" s="831"/>
      <c r="AE45" s="831"/>
      <c r="AF45" s="831"/>
      <c r="AG45" s="831"/>
      <c r="AH45" s="831"/>
    </row>
    <row r="46" spans="2:34" s="808" customFormat="1" ht="8.25" customHeight="1" x14ac:dyDescent="0.2">
      <c r="Q46" s="831"/>
      <c r="R46" s="831"/>
      <c r="S46" s="831"/>
      <c r="T46" s="831"/>
      <c r="U46" s="831"/>
      <c r="V46" s="831"/>
      <c r="W46" s="831"/>
      <c r="X46" s="831"/>
      <c r="Y46" s="831"/>
      <c r="Z46" s="831"/>
      <c r="AA46" s="831"/>
      <c r="AB46" s="831"/>
      <c r="AC46" s="831"/>
      <c r="AD46" s="831"/>
      <c r="AE46" s="831"/>
      <c r="AF46" s="831"/>
      <c r="AG46" s="831"/>
      <c r="AH46" s="831"/>
    </row>
    <row r="47" spans="2:34" s="808" customFormat="1" ht="36.75" x14ac:dyDescent="0.2">
      <c r="B47" s="1810" t="s">
        <v>1834</v>
      </c>
      <c r="C47" s="1810"/>
      <c r="D47" s="1810"/>
      <c r="E47" s="1810"/>
      <c r="F47" s="1810"/>
      <c r="G47" s="1810"/>
      <c r="H47" s="1810"/>
      <c r="I47" s="1810"/>
      <c r="J47" s="1810"/>
      <c r="K47" s="1810"/>
      <c r="L47" s="1810"/>
      <c r="Q47" s="831"/>
      <c r="R47" s="831"/>
      <c r="S47" s="831"/>
      <c r="T47" s="831"/>
      <c r="U47" s="831"/>
      <c r="V47" s="831"/>
      <c r="W47" s="831"/>
      <c r="X47" s="831"/>
      <c r="Y47" s="831"/>
      <c r="Z47" s="831"/>
      <c r="AA47" s="831"/>
      <c r="AB47" s="831"/>
      <c r="AC47" s="831"/>
      <c r="AD47" s="831"/>
      <c r="AE47" s="831"/>
      <c r="AF47" s="831"/>
      <c r="AG47" s="831"/>
      <c r="AH47" s="831"/>
    </row>
    <row r="48" spans="2:34" s="808" customFormat="1" ht="9.75" customHeight="1" x14ac:dyDescent="0.2">
      <c r="B48" s="814"/>
      <c r="C48" s="814"/>
      <c r="D48" s="836"/>
      <c r="E48" s="836"/>
      <c r="F48" s="836"/>
      <c r="G48" s="836"/>
      <c r="H48" s="836"/>
      <c r="I48" s="836"/>
      <c r="J48" s="836"/>
      <c r="K48" s="836"/>
      <c r="L48" s="836"/>
      <c r="Q48" s="831"/>
      <c r="R48" s="831"/>
      <c r="S48" s="831"/>
      <c r="T48" s="831"/>
      <c r="U48" s="831"/>
      <c r="V48" s="831"/>
      <c r="W48" s="831"/>
      <c r="X48" s="831"/>
      <c r="Y48" s="831"/>
      <c r="Z48" s="831"/>
      <c r="AA48" s="831"/>
      <c r="AB48" s="831"/>
      <c r="AC48" s="831"/>
      <c r="AD48" s="831"/>
      <c r="AE48" s="831"/>
      <c r="AF48" s="831"/>
      <c r="AG48" s="831"/>
      <c r="AH48" s="831"/>
    </row>
    <row r="49" spans="2:34" s="808" customFormat="1" ht="36.75" x14ac:dyDescent="0.2">
      <c r="B49" s="1810" t="s">
        <v>1835</v>
      </c>
      <c r="C49" s="1810"/>
      <c r="D49" s="1810"/>
      <c r="E49" s="1810"/>
      <c r="F49" s="1810"/>
      <c r="G49" s="1810"/>
      <c r="H49" s="1810"/>
      <c r="I49" s="1810"/>
      <c r="J49" s="1810"/>
      <c r="K49" s="1810"/>
      <c r="L49" s="1810"/>
      <c r="Q49" s="831"/>
      <c r="R49" s="831"/>
      <c r="S49" s="831"/>
      <c r="T49" s="831"/>
      <c r="U49" s="831"/>
      <c r="V49" s="831"/>
      <c r="W49" s="831"/>
      <c r="X49" s="831"/>
      <c r="Y49" s="831"/>
      <c r="Z49" s="831"/>
      <c r="AA49" s="831"/>
      <c r="AB49" s="831"/>
      <c r="AC49" s="831"/>
      <c r="AD49" s="831"/>
      <c r="AE49" s="831"/>
      <c r="AF49" s="831"/>
      <c r="AG49" s="831"/>
      <c r="AH49" s="831"/>
    </row>
    <row r="50" spans="2:34" s="808" customFormat="1" ht="11.25" customHeight="1" x14ac:dyDescent="0.2">
      <c r="Q50" s="831"/>
      <c r="R50" s="831"/>
      <c r="S50" s="831"/>
      <c r="T50" s="831"/>
      <c r="U50" s="831"/>
      <c r="V50" s="831"/>
      <c r="W50" s="831"/>
      <c r="X50" s="831"/>
      <c r="Y50" s="831"/>
      <c r="Z50" s="831"/>
      <c r="AA50" s="831"/>
      <c r="AB50" s="831"/>
      <c r="AC50" s="831"/>
      <c r="AD50" s="831"/>
      <c r="AE50" s="831"/>
      <c r="AF50" s="831"/>
      <c r="AG50" s="831"/>
      <c r="AH50" s="831"/>
    </row>
    <row r="51" spans="2:34" s="818" customFormat="1" ht="22.5" x14ac:dyDescent="0.2">
      <c r="B51" s="1858" t="s">
        <v>1769</v>
      </c>
      <c r="C51" s="1858"/>
      <c r="L51" s="701" t="s">
        <v>1768</v>
      </c>
      <c r="Q51" s="832"/>
      <c r="R51" s="832"/>
      <c r="S51" s="832"/>
      <c r="T51" s="832"/>
      <c r="U51" s="832"/>
      <c r="V51" s="832"/>
      <c r="W51" s="832"/>
      <c r="X51" s="832"/>
      <c r="Y51" s="832"/>
      <c r="Z51" s="832"/>
      <c r="AA51" s="832"/>
      <c r="AB51" s="832"/>
      <c r="AC51" s="832"/>
      <c r="AD51" s="832"/>
      <c r="AE51" s="832"/>
      <c r="AF51" s="832"/>
      <c r="AG51" s="832"/>
      <c r="AH51" s="832"/>
    </row>
    <row r="52" spans="2:34" s="808" customFormat="1" ht="15.75" thickBot="1" x14ac:dyDescent="0.25">
      <c r="Q52" s="831"/>
      <c r="R52" s="831"/>
      <c r="S52" s="831"/>
      <c r="T52" s="831"/>
      <c r="U52" s="831"/>
      <c r="V52" s="831"/>
      <c r="W52" s="831"/>
      <c r="X52" s="831"/>
      <c r="Y52" s="831"/>
      <c r="Z52" s="831"/>
      <c r="AA52" s="831"/>
      <c r="AB52" s="831"/>
      <c r="AC52" s="831"/>
      <c r="AD52" s="831"/>
      <c r="AE52" s="831"/>
      <c r="AF52" s="831"/>
      <c r="AG52" s="831"/>
      <c r="AH52" s="831"/>
    </row>
    <row r="53" spans="2:34" s="779" customFormat="1" ht="31.5" thickTop="1" x14ac:dyDescent="0.2">
      <c r="B53" s="1855" t="s">
        <v>887</v>
      </c>
      <c r="C53" s="1856"/>
      <c r="D53" s="837" t="s">
        <v>1100</v>
      </c>
      <c r="E53" s="1852" t="s">
        <v>1621</v>
      </c>
      <c r="F53" s="1853"/>
      <c r="G53" s="1854"/>
      <c r="H53" s="1852" t="s">
        <v>1630</v>
      </c>
      <c r="I53" s="1853"/>
      <c r="J53" s="1853"/>
      <c r="K53" s="1853"/>
      <c r="L53" s="1857"/>
      <c r="Q53" s="828"/>
      <c r="R53" s="828"/>
      <c r="S53" s="828"/>
      <c r="T53" s="828"/>
      <c r="U53" s="828"/>
      <c r="V53" s="828"/>
      <c r="W53" s="828"/>
      <c r="X53" s="828"/>
      <c r="Y53" s="828"/>
      <c r="Z53" s="828"/>
      <c r="AA53" s="828"/>
      <c r="AB53" s="828"/>
      <c r="AC53" s="828"/>
      <c r="AD53" s="828"/>
      <c r="AE53" s="828"/>
      <c r="AF53" s="828"/>
      <c r="AG53" s="828"/>
      <c r="AH53" s="828"/>
    </row>
    <row r="54" spans="2:34" s="779" customFormat="1" ht="30.75" x14ac:dyDescent="0.2">
      <c r="B54" s="1865" t="s">
        <v>886</v>
      </c>
      <c r="C54" s="1863"/>
      <c r="D54" s="1863" t="s">
        <v>1101</v>
      </c>
      <c r="E54" s="1582" t="s">
        <v>1102</v>
      </c>
      <c r="F54" s="1582" t="s">
        <v>1103</v>
      </c>
      <c r="G54" s="721" t="s">
        <v>1104</v>
      </c>
      <c r="H54" s="721" t="s">
        <v>1105</v>
      </c>
      <c r="I54" s="721" t="s">
        <v>1106</v>
      </c>
      <c r="J54" s="721" t="s">
        <v>1108</v>
      </c>
      <c r="K54" s="721" t="s">
        <v>1107</v>
      </c>
      <c r="L54" s="838" t="s">
        <v>1111</v>
      </c>
      <c r="Q54" s="828"/>
      <c r="R54" s="828"/>
      <c r="S54" s="828"/>
      <c r="T54" s="828"/>
      <c r="U54" s="828"/>
      <c r="V54" s="828"/>
      <c r="W54" s="828"/>
      <c r="X54" s="828"/>
      <c r="Y54" s="828"/>
      <c r="Z54" s="828"/>
      <c r="AA54" s="828"/>
      <c r="AB54" s="828"/>
      <c r="AC54" s="828"/>
      <c r="AD54" s="828"/>
      <c r="AE54" s="828"/>
      <c r="AF54" s="828"/>
      <c r="AG54" s="828"/>
      <c r="AH54" s="828"/>
    </row>
    <row r="55" spans="2:34" s="779" customFormat="1" ht="30.75" x14ac:dyDescent="0.2">
      <c r="B55" s="1866"/>
      <c r="C55" s="1864"/>
      <c r="D55" s="1864"/>
      <c r="E55" s="839" t="s">
        <v>1109</v>
      </c>
      <c r="F55" s="839" t="s">
        <v>1110</v>
      </c>
      <c r="G55" s="839" t="s">
        <v>1112</v>
      </c>
      <c r="H55" s="839" t="s">
        <v>1116</v>
      </c>
      <c r="I55" s="839" t="s">
        <v>1113</v>
      </c>
      <c r="J55" s="839" t="s">
        <v>1117</v>
      </c>
      <c r="K55" s="839" t="s">
        <v>1114</v>
      </c>
      <c r="L55" s="840" t="s">
        <v>1115</v>
      </c>
      <c r="Q55" s="828"/>
      <c r="R55" s="828"/>
      <c r="S55" s="828"/>
      <c r="T55" s="828"/>
      <c r="U55" s="828"/>
      <c r="V55" s="828"/>
      <c r="W55" s="828"/>
      <c r="X55" s="828"/>
      <c r="Y55" s="828"/>
      <c r="Z55" s="828"/>
      <c r="AA55" s="828"/>
      <c r="AB55" s="828"/>
      <c r="AC55" s="828"/>
      <c r="AD55" s="828"/>
      <c r="AE55" s="828"/>
      <c r="AF55" s="828"/>
      <c r="AG55" s="828"/>
      <c r="AH55" s="828"/>
    </row>
    <row r="56" spans="2:34" s="365" customFormat="1" ht="27.95" customHeight="1" x14ac:dyDescent="0.2">
      <c r="B56" s="1846">
        <v>2010</v>
      </c>
      <c r="C56" s="1847"/>
      <c r="D56" s="1656">
        <v>9.8778845207282373</v>
      </c>
      <c r="E56" s="1656">
        <v>7.8161449257636839</v>
      </c>
      <c r="F56" s="1656">
        <v>8.3084385270819556</v>
      </c>
      <c r="G56" s="1656">
        <v>9.2042513326167121</v>
      </c>
      <c r="H56" s="1656">
        <v>10.0697270634766</v>
      </c>
      <c r="I56" s="1656">
        <v>9.3503507417113862</v>
      </c>
      <c r="J56" s="1656">
        <v>9.5769334513708841</v>
      </c>
      <c r="K56" s="1656">
        <v>8.8557563567683868</v>
      </c>
      <c r="L56" s="1519">
        <v>9.463191903331813</v>
      </c>
      <c r="N56" s="1220"/>
      <c r="O56" s="1220"/>
      <c r="P56" s="1220"/>
      <c r="Q56" s="1220"/>
      <c r="R56" s="1220"/>
      <c r="S56" s="1220"/>
      <c r="T56" s="1220"/>
      <c r="U56" s="1220"/>
      <c r="V56" s="1220"/>
      <c r="W56" s="1220"/>
      <c r="X56" s="1220"/>
      <c r="Y56" s="1220"/>
      <c r="Z56" s="1220"/>
      <c r="AA56" s="1220"/>
      <c r="AB56" s="1221"/>
      <c r="AC56" s="1221"/>
      <c r="AD56" s="1221"/>
      <c r="AE56" s="1221"/>
      <c r="AF56" s="1221"/>
      <c r="AG56" s="1221"/>
      <c r="AH56" s="1221"/>
    </row>
    <row r="57" spans="2:34" s="365" customFormat="1" ht="27.95" customHeight="1" x14ac:dyDescent="0.2">
      <c r="B57" s="1846">
        <v>2011</v>
      </c>
      <c r="C57" s="1847"/>
      <c r="D57" s="1656">
        <v>9.9733920461278469</v>
      </c>
      <c r="E57" s="1656">
        <v>7.7830272449647691</v>
      </c>
      <c r="F57" s="1656">
        <v>8.3450846737326874</v>
      </c>
      <c r="G57" s="1656">
        <v>9.2669358853131261</v>
      </c>
      <c r="H57" s="1656">
        <v>10.2061056441745</v>
      </c>
      <c r="I57" s="1656">
        <v>9.6490262241795364</v>
      </c>
      <c r="J57" s="1656">
        <v>9.4299928142533194</v>
      </c>
      <c r="K57" s="1656">
        <v>9.0569512540538515</v>
      </c>
      <c r="L57" s="1519">
        <v>9.5855189841653026</v>
      </c>
      <c r="N57" s="1220"/>
      <c r="O57" s="1220"/>
      <c r="P57" s="1220"/>
      <c r="Q57" s="1220"/>
      <c r="R57" s="1220"/>
      <c r="S57" s="1220"/>
      <c r="T57" s="1220"/>
      <c r="U57" s="1220"/>
      <c r="V57" s="1220"/>
      <c r="W57" s="1220"/>
      <c r="X57" s="1220"/>
      <c r="Y57" s="1220"/>
      <c r="Z57" s="1220"/>
      <c r="AA57" s="1220"/>
      <c r="AB57" s="1221"/>
      <c r="AC57" s="1221"/>
      <c r="AD57" s="1221"/>
      <c r="AE57" s="1221"/>
      <c r="AF57" s="1221"/>
      <c r="AG57" s="1221"/>
      <c r="AH57" s="1221"/>
    </row>
    <row r="58" spans="2:34" s="365" customFormat="1" ht="27.95" customHeight="1" x14ac:dyDescent="0.2">
      <c r="B58" s="1846">
        <v>2012</v>
      </c>
      <c r="C58" s="1847"/>
      <c r="D58" s="1656">
        <v>11.486237350879918</v>
      </c>
      <c r="E58" s="1656">
        <v>8.6575673351905849</v>
      </c>
      <c r="F58" s="1656">
        <v>9.6265014110872666</v>
      </c>
      <c r="G58" s="1656">
        <v>9.7578414392228918</v>
      </c>
      <c r="H58" s="1656">
        <v>11.595289623171656</v>
      </c>
      <c r="I58" s="1656">
        <v>12.171499145683818</v>
      </c>
      <c r="J58" s="1656">
        <v>11.955544732302602</v>
      </c>
      <c r="K58" s="1656">
        <v>11.836198123682266</v>
      </c>
      <c r="L58" s="1519">
        <v>11.889632906210085</v>
      </c>
      <c r="N58" s="1220"/>
      <c r="O58" s="1220"/>
      <c r="P58" s="1220"/>
      <c r="Q58" s="1220"/>
      <c r="R58" s="1220"/>
      <c r="S58" s="1220"/>
      <c r="T58" s="1220"/>
      <c r="U58" s="1220"/>
      <c r="V58" s="1220"/>
      <c r="W58" s="1220"/>
      <c r="X58" s="1220"/>
      <c r="Y58" s="1220"/>
      <c r="Z58" s="1220"/>
      <c r="AA58" s="1220"/>
      <c r="AB58" s="1221"/>
      <c r="AC58" s="1221"/>
      <c r="AD58" s="1221"/>
      <c r="AE58" s="1221"/>
      <c r="AF58" s="1221"/>
      <c r="AG58" s="1221"/>
      <c r="AH58" s="1221"/>
    </row>
    <row r="59" spans="2:34" s="365" customFormat="1" ht="27.75" customHeight="1" x14ac:dyDescent="0.2">
      <c r="B59" s="1846">
        <v>2013</v>
      </c>
      <c r="C59" s="1847"/>
      <c r="D59" s="1656">
        <v>11.483527870976245</v>
      </c>
      <c r="E59" s="1656">
        <v>8.9856208284779271</v>
      </c>
      <c r="F59" s="1656">
        <v>9.9793768073722084</v>
      </c>
      <c r="G59" s="1656">
        <v>10.616203904228612</v>
      </c>
      <c r="H59" s="1656">
        <v>13.072735434358199</v>
      </c>
      <c r="I59" s="1656">
        <v>12.685344235768312</v>
      </c>
      <c r="J59" s="1656">
        <v>11.945738048748353</v>
      </c>
      <c r="K59" s="1656">
        <v>13.577278072955027</v>
      </c>
      <c r="L59" s="1519">
        <v>12.820273947957475</v>
      </c>
      <c r="N59" s="1220"/>
      <c r="O59" s="1220"/>
      <c r="P59" s="1220"/>
      <c r="Q59" s="1220"/>
      <c r="R59" s="1220"/>
      <c r="S59" s="1220"/>
      <c r="T59" s="1220"/>
      <c r="U59" s="1220"/>
      <c r="V59" s="1220"/>
      <c r="W59" s="1220"/>
      <c r="X59" s="1220"/>
      <c r="Y59" s="1220"/>
      <c r="Z59" s="1220"/>
      <c r="AA59" s="1220"/>
      <c r="AB59" s="1221"/>
      <c r="AC59" s="1221"/>
      <c r="AD59" s="1221"/>
      <c r="AE59" s="1221"/>
      <c r="AF59" s="1221"/>
      <c r="AG59" s="1221"/>
      <c r="AH59" s="1221"/>
    </row>
    <row r="60" spans="2:34" s="365" customFormat="1" ht="27.75" customHeight="1" x14ac:dyDescent="0.2">
      <c r="B60" s="1846">
        <v>2014</v>
      </c>
      <c r="C60" s="1847"/>
      <c r="D60" s="1656">
        <v>11.165996312796027</v>
      </c>
      <c r="E60" s="1656">
        <v>8.7996554855531155</v>
      </c>
      <c r="F60" s="1656">
        <v>10.998753023441719</v>
      </c>
      <c r="G60" s="1656">
        <v>11.739451749016933</v>
      </c>
      <c r="H60" s="1656">
        <v>13.550480861129847</v>
      </c>
      <c r="I60" s="1656">
        <v>12.162830088753322</v>
      </c>
      <c r="J60" s="1656">
        <v>11.371279824172504</v>
      </c>
      <c r="K60" s="1656">
        <v>13.674204856957935</v>
      </c>
      <c r="L60" s="1519">
        <v>12.689698907753403</v>
      </c>
      <c r="N60" s="1220"/>
      <c r="O60" s="1220"/>
      <c r="P60" s="1220"/>
      <c r="Q60" s="1220"/>
      <c r="R60" s="1220"/>
      <c r="S60" s="1220"/>
      <c r="T60" s="1220"/>
      <c r="U60" s="1220"/>
      <c r="V60" s="1220"/>
      <c r="W60" s="1220"/>
      <c r="X60" s="1220"/>
      <c r="Y60" s="1220"/>
      <c r="Z60" s="1220"/>
      <c r="AA60" s="1220"/>
      <c r="AB60" s="1221"/>
      <c r="AC60" s="1221"/>
      <c r="AD60" s="1221"/>
      <c r="AE60" s="1221"/>
      <c r="AF60" s="1221"/>
      <c r="AG60" s="1221"/>
      <c r="AH60" s="1221"/>
    </row>
    <row r="61" spans="2:34" s="365" customFormat="1" ht="27.75" customHeight="1" x14ac:dyDescent="0.2">
      <c r="B61" s="1846">
        <v>2015</v>
      </c>
      <c r="C61" s="1847"/>
      <c r="D61" s="1656">
        <v>11.623713658050523</v>
      </c>
      <c r="E61" s="1656">
        <v>9.0633009738776984</v>
      </c>
      <c r="F61" s="1656">
        <v>11.463573331759846</v>
      </c>
      <c r="G61" s="1656">
        <v>12.087454303582657</v>
      </c>
      <c r="H61" s="1656">
        <v>13.50844080874484</v>
      </c>
      <c r="I61" s="1656">
        <v>11.676178502918257</v>
      </c>
      <c r="J61" s="1656">
        <v>12.261425543555848</v>
      </c>
      <c r="K61" s="1656">
        <v>13.182426014332924</v>
      </c>
      <c r="L61" s="1519">
        <v>12.657117717387967</v>
      </c>
      <c r="N61" s="1220"/>
      <c r="O61" s="1220"/>
      <c r="P61" s="1220"/>
      <c r="Q61" s="1220"/>
      <c r="R61" s="1220"/>
      <c r="S61" s="1220"/>
      <c r="T61" s="1220"/>
      <c r="U61" s="1220"/>
      <c r="V61" s="1220"/>
      <c r="W61" s="1220"/>
      <c r="X61" s="1220"/>
      <c r="Y61" s="1220"/>
      <c r="Z61" s="1220"/>
      <c r="AA61" s="1220"/>
      <c r="AB61" s="1221"/>
      <c r="AC61" s="1221"/>
      <c r="AD61" s="1221"/>
      <c r="AE61" s="1221"/>
      <c r="AF61" s="1221"/>
      <c r="AG61" s="1221"/>
      <c r="AH61" s="1221"/>
    </row>
    <row r="62" spans="2:34" s="365" customFormat="1" ht="27.75" customHeight="1" x14ac:dyDescent="0.2">
      <c r="B62" s="1850">
        <v>2014</v>
      </c>
      <c r="C62" s="1657" t="s">
        <v>1087</v>
      </c>
      <c r="D62" s="1658">
        <v>12.40095227203941</v>
      </c>
      <c r="E62" s="1658">
        <v>9.1611667630087172</v>
      </c>
      <c r="F62" s="1658">
        <v>10.345535472107951</v>
      </c>
      <c r="G62" s="1658">
        <v>11.41436833469395</v>
      </c>
      <c r="H62" s="1658">
        <v>13.225606807076421</v>
      </c>
      <c r="I62" s="1658">
        <v>12.657157137057409</v>
      </c>
      <c r="J62" s="1658">
        <v>11.164326398072294</v>
      </c>
      <c r="K62" s="1658">
        <v>14.193492932360845</v>
      </c>
      <c r="L62" s="1659">
        <v>12.810145818641743</v>
      </c>
      <c r="N62" s="1222"/>
      <c r="O62" s="1222"/>
      <c r="P62" s="1222"/>
      <c r="Q62" s="1222"/>
      <c r="R62" s="1222"/>
      <c r="S62" s="1222"/>
      <c r="T62" s="1222"/>
      <c r="U62" s="1222"/>
      <c r="V62" s="1222"/>
      <c r="W62" s="1222"/>
      <c r="X62" s="1222"/>
      <c r="Y62" s="1222"/>
      <c r="Z62" s="1222"/>
      <c r="AA62" s="1221"/>
      <c r="AB62" s="1221"/>
      <c r="AC62" s="1221"/>
      <c r="AD62" s="1221"/>
      <c r="AE62" s="1221"/>
      <c r="AF62" s="1221"/>
      <c r="AG62" s="1221"/>
      <c r="AH62" s="1221"/>
    </row>
    <row r="63" spans="2:34" s="365" customFormat="1" ht="27.75" customHeight="1" x14ac:dyDescent="0.2">
      <c r="B63" s="1848"/>
      <c r="C63" s="1223" t="s">
        <v>1088</v>
      </c>
      <c r="D63" s="1224">
        <v>10.956128737672502</v>
      </c>
      <c r="E63" s="1224">
        <v>9.1110857911448218</v>
      </c>
      <c r="F63" s="1224">
        <v>10.425792959227666</v>
      </c>
      <c r="G63" s="1224">
        <v>11.551303621748362</v>
      </c>
      <c r="H63" s="1224">
        <v>13.272169002594831</v>
      </c>
      <c r="I63" s="1224">
        <v>12.626453499827967</v>
      </c>
      <c r="J63" s="1224">
        <v>11.217451378710633</v>
      </c>
      <c r="K63" s="1224">
        <v>13.743910034872375</v>
      </c>
      <c r="L63" s="1225">
        <v>12.714995979001451</v>
      </c>
      <c r="N63" s="1222"/>
      <c r="O63" s="1222"/>
      <c r="P63" s="1222"/>
      <c r="Q63" s="1222"/>
      <c r="R63" s="1222"/>
      <c r="S63" s="1222"/>
      <c r="T63" s="1222"/>
      <c r="U63" s="1222"/>
      <c r="V63" s="1222"/>
      <c r="W63" s="1222"/>
      <c r="X63" s="1222"/>
      <c r="Y63" s="1222"/>
      <c r="Z63" s="1222"/>
      <c r="AA63" s="1221"/>
      <c r="AB63" s="1221"/>
      <c r="AC63" s="1221"/>
      <c r="AD63" s="1221"/>
      <c r="AE63" s="1221"/>
      <c r="AF63" s="1221"/>
      <c r="AG63" s="1221"/>
      <c r="AH63" s="1221"/>
    </row>
    <row r="64" spans="2:34" s="365" customFormat="1" ht="27.75" customHeight="1" x14ac:dyDescent="0.2">
      <c r="B64" s="1848"/>
      <c r="C64" s="1223" t="s">
        <v>1089</v>
      </c>
      <c r="D64" s="1224">
        <v>10.629073611618425</v>
      </c>
      <c r="E64" s="1224">
        <v>9.1170806901394634</v>
      </c>
      <c r="F64" s="1224">
        <v>10.606786397355938</v>
      </c>
      <c r="G64" s="1224">
        <v>11.533692585634689</v>
      </c>
      <c r="H64" s="1224">
        <v>13.625681584915556</v>
      </c>
      <c r="I64" s="1224">
        <v>12.447720196486124</v>
      </c>
      <c r="J64" s="1224">
        <v>11.186086966721135</v>
      </c>
      <c r="K64" s="1224">
        <v>12.933444412269015</v>
      </c>
      <c r="L64" s="1225">
        <v>12.548233290097958</v>
      </c>
      <c r="N64" s="1222"/>
      <c r="O64" s="1222"/>
      <c r="P64" s="1222"/>
      <c r="Q64" s="1222"/>
      <c r="R64" s="1222"/>
      <c r="S64" s="1222"/>
      <c r="T64" s="1222"/>
      <c r="U64" s="1222"/>
      <c r="V64" s="1222"/>
      <c r="W64" s="1222"/>
      <c r="X64" s="1222"/>
      <c r="Y64" s="1222"/>
      <c r="Z64" s="1222"/>
      <c r="AA64" s="1221"/>
      <c r="AB64" s="1221"/>
      <c r="AC64" s="1221"/>
      <c r="AD64" s="1221"/>
      <c r="AE64" s="1221"/>
      <c r="AF64" s="1221"/>
      <c r="AG64" s="1221"/>
      <c r="AH64" s="1221"/>
    </row>
    <row r="65" spans="2:34" s="365" customFormat="1" ht="27.75" customHeight="1" x14ac:dyDescent="0.2">
      <c r="B65" s="1848"/>
      <c r="C65" s="1223" t="s">
        <v>1090</v>
      </c>
      <c r="D65" s="1224">
        <v>11.299609750054577</v>
      </c>
      <c r="E65" s="1224">
        <v>9.1283389295250732</v>
      </c>
      <c r="F65" s="1224">
        <v>10.524092497103753</v>
      </c>
      <c r="G65" s="1224">
        <v>11.60817526802251</v>
      </c>
      <c r="H65" s="1224">
        <v>13.581005749259958</v>
      </c>
      <c r="I65" s="1224">
        <v>12.368800240701445</v>
      </c>
      <c r="J65" s="1224">
        <v>11.281897936438966</v>
      </c>
      <c r="K65" s="1224">
        <v>13.551467630246947</v>
      </c>
      <c r="L65" s="1225">
        <v>12.695792889161831</v>
      </c>
      <c r="N65" s="1222"/>
      <c r="O65" s="1222"/>
      <c r="P65" s="1222"/>
      <c r="Q65" s="1222"/>
      <c r="R65" s="1222"/>
      <c r="S65" s="1222"/>
      <c r="T65" s="1222"/>
      <c r="U65" s="1222"/>
      <c r="V65" s="1222"/>
      <c r="W65" s="1222"/>
      <c r="X65" s="1222"/>
      <c r="Y65" s="1222"/>
      <c r="Z65" s="1222"/>
      <c r="AA65" s="1221"/>
      <c r="AB65" s="1221"/>
      <c r="AC65" s="1221"/>
      <c r="AD65" s="1221"/>
      <c r="AE65" s="1221"/>
      <c r="AF65" s="1221"/>
      <c r="AG65" s="1221"/>
      <c r="AH65" s="1221"/>
    </row>
    <row r="66" spans="2:34" s="365" customFormat="1" ht="27.75" customHeight="1" x14ac:dyDescent="0.2">
      <c r="B66" s="1848"/>
      <c r="C66" s="1223" t="s">
        <v>1091</v>
      </c>
      <c r="D66" s="1224">
        <v>11.252667428603971</v>
      </c>
      <c r="E66" s="1224">
        <v>8.923562920889788</v>
      </c>
      <c r="F66" s="1224">
        <v>10.715597041079256</v>
      </c>
      <c r="G66" s="1224">
        <v>12.069861493982714</v>
      </c>
      <c r="H66" s="1224">
        <v>13.67205059208511</v>
      </c>
      <c r="I66" s="1224">
        <v>12.129748392650175</v>
      </c>
      <c r="J66" s="1224">
        <v>11.23782281547914</v>
      </c>
      <c r="K66" s="1224">
        <v>13.95720980343367</v>
      </c>
      <c r="L66" s="1225">
        <v>12.749207900912024</v>
      </c>
      <c r="N66" s="1222"/>
      <c r="O66" s="1222"/>
      <c r="P66" s="1222"/>
      <c r="Q66" s="1222"/>
      <c r="R66" s="1222"/>
      <c r="S66" s="1222"/>
      <c r="T66" s="1222"/>
      <c r="U66" s="1222"/>
      <c r="V66" s="1222"/>
      <c r="W66" s="1222"/>
      <c r="X66" s="1222"/>
      <c r="Y66" s="1222"/>
      <c r="Z66" s="1222"/>
      <c r="AA66" s="1221"/>
      <c r="AB66" s="1221"/>
      <c r="AC66" s="1221"/>
      <c r="AD66" s="1221"/>
      <c r="AE66" s="1221"/>
      <c r="AF66" s="1221"/>
      <c r="AG66" s="1221"/>
      <c r="AH66" s="1221"/>
    </row>
    <row r="67" spans="2:34" s="365" customFormat="1" ht="27.75" customHeight="1" x14ac:dyDescent="0.2">
      <c r="B67" s="1848"/>
      <c r="C67" s="1223" t="s">
        <v>1092</v>
      </c>
      <c r="D67" s="1224">
        <v>11.535649965331974</v>
      </c>
      <c r="E67" s="1224">
        <v>8.7272362974618343</v>
      </c>
      <c r="F67" s="1224">
        <v>10.894770837318788</v>
      </c>
      <c r="G67" s="1224">
        <v>11.503727858239069</v>
      </c>
      <c r="H67" s="1224">
        <v>13.674216841676934</v>
      </c>
      <c r="I67" s="1224">
        <v>12.173566432026981</v>
      </c>
      <c r="J67" s="1224">
        <v>11.373331100841536</v>
      </c>
      <c r="K67" s="1224">
        <v>13.885716708692019</v>
      </c>
      <c r="L67" s="1225">
        <v>12.77670777080937</v>
      </c>
      <c r="N67" s="1222"/>
      <c r="O67" s="1222"/>
      <c r="P67" s="1222"/>
      <c r="Q67" s="1222"/>
      <c r="R67" s="1222"/>
      <c r="S67" s="1222"/>
      <c r="T67" s="1222"/>
      <c r="U67" s="1222"/>
      <c r="V67" s="1222"/>
      <c r="W67" s="1222"/>
      <c r="X67" s="1222"/>
      <c r="Y67" s="1222"/>
      <c r="Z67" s="1222"/>
      <c r="AA67" s="1221"/>
      <c r="AB67" s="1221"/>
      <c r="AC67" s="1221"/>
      <c r="AD67" s="1221"/>
      <c r="AE67" s="1221"/>
      <c r="AF67" s="1221"/>
      <c r="AG67" s="1221"/>
      <c r="AH67" s="1221"/>
    </row>
    <row r="68" spans="2:34" s="365" customFormat="1" ht="27.75" customHeight="1" x14ac:dyDescent="0.2">
      <c r="B68" s="1848"/>
      <c r="C68" s="1223" t="s">
        <v>1093</v>
      </c>
      <c r="D68" s="1224">
        <v>10.758010113319637</v>
      </c>
      <c r="E68" s="1224">
        <v>8.2518868729066863</v>
      </c>
      <c r="F68" s="1224">
        <v>11.202300238581174</v>
      </c>
      <c r="G68" s="1224">
        <v>11.768732035069815</v>
      </c>
      <c r="H68" s="1224">
        <v>13.696136860435967</v>
      </c>
      <c r="I68" s="1224">
        <v>12.164490349089844</v>
      </c>
      <c r="J68" s="1224">
        <v>11.372954036747414</v>
      </c>
      <c r="K68" s="1224">
        <v>13.8605637351321</v>
      </c>
      <c r="L68" s="1225">
        <v>12.77353624535133</v>
      </c>
      <c r="N68" s="1222"/>
      <c r="O68" s="1222"/>
      <c r="P68" s="1222"/>
      <c r="Q68" s="1222"/>
      <c r="R68" s="1222"/>
      <c r="S68" s="1222"/>
      <c r="T68" s="1222"/>
      <c r="U68" s="1222"/>
      <c r="V68" s="1222"/>
      <c r="W68" s="1222"/>
      <c r="X68" s="1222"/>
      <c r="Y68" s="1222"/>
      <c r="Z68" s="1222"/>
      <c r="AA68" s="1221"/>
      <c r="AB68" s="1221"/>
      <c r="AC68" s="1221"/>
      <c r="AD68" s="1221"/>
      <c r="AE68" s="1221"/>
      <c r="AF68" s="1221"/>
      <c r="AG68" s="1221"/>
      <c r="AH68" s="1221"/>
    </row>
    <row r="69" spans="2:34" s="365" customFormat="1" ht="27.75" customHeight="1" x14ac:dyDescent="0.2">
      <c r="B69" s="1848"/>
      <c r="C69" s="1223" t="s">
        <v>1094</v>
      </c>
      <c r="D69" s="1224">
        <v>12.462512880207219</v>
      </c>
      <c r="E69" s="1224">
        <v>8.276443504325588</v>
      </c>
      <c r="F69" s="1224">
        <v>11.305271600406551</v>
      </c>
      <c r="G69" s="1224">
        <v>11.78568265998396</v>
      </c>
      <c r="H69" s="1224">
        <v>13.746219075794224</v>
      </c>
      <c r="I69" s="1224">
        <v>11.786064859669361</v>
      </c>
      <c r="J69" s="1224">
        <v>11.466900323905396</v>
      </c>
      <c r="K69" s="1224">
        <v>13.704634948319672</v>
      </c>
      <c r="L69" s="1225">
        <v>12.675954801922163</v>
      </c>
      <c r="N69" s="1222"/>
      <c r="O69" s="1222"/>
      <c r="P69" s="1222"/>
      <c r="Q69" s="1222"/>
      <c r="R69" s="1222"/>
      <c r="S69" s="1222"/>
      <c r="T69" s="1222"/>
      <c r="U69" s="1222"/>
      <c r="V69" s="1222"/>
      <c r="W69" s="1222"/>
      <c r="X69" s="1222"/>
      <c r="Y69" s="1222"/>
      <c r="Z69" s="1222"/>
      <c r="AA69" s="1221"/>
      <c r="AB69" s="1221"/>
      <c r="AC69" s="1221"/>
      <c r="AD69" s="1221"/>
      <c r="AE69" s="1221"/>
      <c r="AF69" s="1221"/>
      <c r="AG69" s="1221"/>
      <c r="AH69" s="1221"/>
    </row>
    <row r="70" spans="2:34" s="365" customFormat="1" ht="27.75" customHeight="1" x14ac:dyDescent="0.2">
      <c r="B70" s="1848"/>
      <c r="C70" s="1223" t="s">
        <v>1095</v>
      </c>
      <c r="D70" s="1224">
        <v>10.275141594906453</v>
      </c>
      <c r="E70" s="1224">
        <v>8.6129943652461769</v>
      </c>
      <c r="F70" s="1224">
        <v>11.324369222837785</v>
      </c>
      <c r="G70" s="1224">
        <v>11.942046931196469</v>
      </c>
      <c r="H70" s="1224">
        <v>13.763518893836485</v>
      </c>
      <c r="I70" s="1224">
        <v>11.86940981952686</v>
      </c>
      <c r="J70" s="1224">
        <v>11.496754838972246</v>
      </c>
      <c r="K70" s="1224">
        <v>13.76829046415401</v>
      </c>
      <c r="L70" s="1225">
        <v>12.7244935041224</v>
      </c>
      <c r="N70" s="1222"/>
      <c r="O70" s="1222"/>
      <c r="P70" s="1222"/>
      <c r="Q70" s="1222"/>
      <c r="R70" s="1222"/>
      <c r="S70" s="1222"/>
      <c r="T70" s="1222"/>
      <c r="U70" s="1222"/>
      <c r="V70" s="1222"/>
      <c r="W70" s="1222"/>
      <c r="X70" s="1222"/>
      <c r="Y70" s="1222"/>
      <c r="Z70" s="1222"/>
      <c r="AA70" s="1221"/>
      <c r="AB70" s="1221"/>
      <c r="AC70" s="1221"/>
      <c r="AD70" s="1221"/>
      <c r="AE70" s="1221"/>
      <c r="AF70" s="1221"/>
      <c r="AG70" s="1221"/>
      <c r="AH70" s="1221"/>
    </row>
    <row r="71" spans="2:34" s="365" customFormat="1" ht="27.75" customHeight="1" x14ac:dyDescent="0.2">
      <c r="B71" s="1848"/>
      <c r="C71" s="1223" t="s">
        <v>1096</v>
      </c>
      <c r="D71" s="1224">
        <v>10.429920852684329</v>
      </c>
      <c r="E71" s="1224">
        <v>8.6740089423840221</v>
      </c>
      <c r="F71" s="1224">
        <v>11.323264198660929</v>
      </c>
      <c r="G71" s="1224">
        <v>11.946413218927548</v>
      </c>
      <c r="H71" s="1224">
        <v>13.751342322013551</v>
      </c>
      <c r="I71" s="1224">
        <v>11.976288703877858</v>
      </c>
      <c r="J71" s="1224">
        <v>11.504367141093939</v>
      </c>
      <c r="K71" s="1224">
        <v>13.699205921300353</v>
      </c>
      <c r="L71" s="1225">
        <v>12.732801022071424</v>
      </c>
      <c r="N71" s="1222"/>
      <c r="O71" s="1222"/>
      <c r="P71" s="1222"/>
      <c r="Q71" s="1222"/>
      <c r="R71" s="1222"/>
      <c r="S71" s="1222"/>
      <c r="T71" s="1222"/>
      <c r="U71" s="1222"/>
      <c r="V71" s="1222"/>
      <c r="W71" s="1222"/>
      <c r="X71" s="1222"/>
      <c r="Y71" s="1222"/>
      <c r="Z71" s="1222"/>
      <c r="AA71" s="1221"/>
      <c r="AB71" s="1221"/>
      <c r="AC71" s="1221"/>
      <c r="AD71" s="1221"/>
      <c r="AE71" s="1221"/>
      <c r="AF71" s="1221"/>
      <c r="AG71" s="1221"/>
      <c r="AH71" s="1221"/>
    </row>
    <row r="72" spans="2:34" s="365" customFormat="1" ht="27.75" customHeight="1" x14ac:dyDescent="0.2">
      <c r="B72" s="1848"/>
      <c r="C72" s="1223" t="s">
        <v>1097</v>
      </c>
      <c r="D72" s="1224">
        <v>11.037549614372411</v>
      </c>
      <c r="E72" s="1224">
        <v>8.654343197080582</v>
      </c>
      <c r="F72" s="1224">
        <v>11.403784108032653</v>
      </c>
      <c r="G72" s="1224">
        <v>11.787346389626316</v>
      </c>
      <c r="H72" s="1224">
        <v>12.692822267773016</v>
      </c>
      <c r="I72" s="1224">
        <v>11.996093587776379</v>
      </c>
      <c r="J72" s="1224">
        <v>11.472799521113965</v>
      </c>
      <c r="K72" s="1224">
        <v>13.655383229526134</v>
      </c>
      <c r="L72" s="1225">
        <v>12.454274651547372</v>
      </c>
      <c r="N72" s="1222"/>
      <c r="O72" s="1222"/>
      <c r="P72" s="1222"/>
      <c r="Q72" s="1222"/>
      <c r="R72" s="1222"/>
      <c r="S72" s="1222"/>
      <c r="T72" s="1222"/>
      <c r="U72" s="1222"/>
      <c r="V72" s="1222"/>
      <c r="W72" s="1222"/>
      <c r="X72" s="1222"/>
      <c r="Y72" s="1222"/>
      <c r="Z72" s="1222"/>
      <c r="AA72" s="1221"/>
      <c r="AB72" s="1221"/>
      <c r="AC72" s="1221"/>
      <c r="AD72" s="1221"/>
      <c r="AE72" s="1221"/>
      <c r="AF72" s="1221"/>
      <c r="AG72" s="1221"/>
      <c r="AH72" s="1221"/>
    </row>
    <row r="73" spans="2:34" s="365" customFormat="1" ht="27.75" customHeight="1" x14ac:dyDescent="0.2">
      <c r="B73" s="1849"/>
      <c r="C73" s="1228" t="s">
        <v>1098</v>
      </c>
      <c r="D73" s="1229">
        <v>10.954738932741387</v>
      </c>
      <c r="E73" s="1229">
        <v>8.957717552524624</v>
      </c>
      <c r="F73" s="1229">
        <v>11.913471708588188</v>
      </c>
      <c r="G73" s="1229">
        <v>11.962070591077786</v>
      </c>
      <c r="H73" s="1229">
        <v>13.905000336096093</v>
      </c>
      <c r="I73" s="1229">
        <v>11.758167846349471</v>
      </c>
      <c r="J73" s="1229">
        <v>11.680665431973397</v>
      </c>
      <c r="K73" s="1229">
        <v>13.137138463188098</v>
      </c>
      <c r="L73" s="1226">
        <v>12.620243019401764</v>
      </c>
      <c r="N73" s="1222"/>
      <c r="O73" s="1222"/>
      <c r="P73" s="1222"/>
      <c r="Q73" s="1222"/>
      <c r="R73" s="1222"/>
      <c r="S73" s="1222"/>
      <c r="T73" s="1222"/>
      <c r="U73" s="1222"/>
      <c r="V73" s="1222"/>
      <c r="W73" s="1222"/>
      <c r="X73" s="1222"/>
      <c r="Y73" s="1222"/>
      <c r="Z73" s="1222"/>
      <c r="AA73" s="1221"/>
      <c r="AB73" s="1221"/>
      <c r="AC73" s="1221"/>
      <c r="AD73" s="1221"/>
      <c r="AE73" s="1221"/>
      <c r="AF73" s="1221"/>
      <c r="AG73" s="1221"/>
      <c r="AH73" s="1221"/>
    </row>
    <row r="74" spans="2:34" s="365" customFormat="1" ht="27.75" customHeight="1" x14ac:dyDescent="0.2">
      <c r="B74" s="1848">
        <v>2015</v>
      </c>
      <c r="C74" s="1223" t="s">
        <v>1087</v>
      </c>
      <c r="D74" s="1224">
        <v>11.099427352141305</v>
      </c>
      <c r="E74" s="1224">
        <v>9.0476524407405741</v>
      </c>
      <c r="F74" s="1224">
        <v>12.114379914254785</v>
      </c>
      <c r="G74" s="1224">
        <v>11.991348430557093</v>
      </c>
      <c r="H74" s="1224">
        <v>13.744762265795163</v>
      </c>
      <c r="I74" s="1224">
        <v>11.97589231418474</v>
      </c>
      <c r="J74" s="1224">
        <v>11.952070166758745</v>
      </c>
      <c r="K74" s="1224">
        <v>13.304450309697144</v>
      </c>
      <c r="L74" s="1225">
        <v>12.744293764108949</v>
      </c>
      <c r="N74" s="1222"/>
      <c r="O74" s="1222"/>
      <c r="P74" s="1222"/>
      <c r="Q74" s="1222"/>
      <c r="R74" s="1222"/>
      <c r="S74" s="1222"/>
      <c r="T74" s="1222"/>
      <c r="U74" s="1222"/>
      <c r="V74" s="1222"/>
      <c r="W74" s="1222"/>
      <c r="X74" s="1222"/>
      <c r="Y74" s="1222"/>
      <c r="Z74" s="1222"/>
      <c r="AA74" s="1221"/>
      <c r="AB74" s="1221"/>
      <c r="AC74" s="1221"/>
      <c r="AD74" s="1221"/>
      <c r="AE74" s="1221"/>
      <c r="AF74" s="1221"/>
      <c r="AG74" s="1221"/>
      <c r="AH74" s="1221"/>
    </row>
    <row r="75" spans="2:34" s="365" customFormat="1" ht="27.75" customHeight="1" x14ac:dyDescent="0.2">
      <c r="B75" s="1848"/>
      <c r="C75" s="1223" t="s">
        <v>1088</v>
      </c>
      <c r="D75" s="1224">
        <v>10.921482189641575</v>
      </c>
      <c r="E75" s="1224">
        <v>8.8660841927953182</v>
      </c>
      <c r="F75" s="1224">
        <v>11.93570414006032</v>
      </c>
      <c r="G75" s="1224">
        <v>11.96021875511248</v>
      </c>
      <c r="H75" s="1224">
        <v>13.678336220271783</v>
      </c>
      <c r="I75" s="1224">
        <v>11.771172925036575</v>
      </c>
      <c r="J75" s="1224">
        <v>12.055233944489633</v>
      </c>
      <c r="K75" s="1224">
        <v>13.557083046323539</v>
      </c>
      <c r="L75" s="1225">
        <v>12.765456534030381</v>
      </c>
      <c r="N75" s="1222"/>
      <c r="O75" s="1222"/>
      <c r="P75" s="1222"/>
      <c r="Q75" s="1222"/>
      <c r="R75" s="1222"/>
      <c r="S75" s="1222"/>
      <c r="T75" s="1222"/>
      <c r="U75" s="1222"/>
      <c r="V75" s="1222"/>
      <c r="W75" s="1222"/>
      <c r="X75" s="1222"/>
      <c r="Y75" s="1222"/>
      <c r="Z75" s="1222"/>
      <c r="AA75" s="1221"/>
      <c r="AB75" s="1221"/>
      <c r="AC75" s="1221"/>
      <c r="AD75" s="1221"/>
      <c r="AE75" s="1221"/>
      <c r="AF75" s="1221"/>
      <c r="AG75" s="1221"/>
      <c r="AH75" s="1221"/>
    </row>
    <row r="76" spans="2:34" s="365" customFormat="1" ht="27.75" customHeight="1" x14ac:dyDescent="0.2">
      <c r="B76" s="1848"/>
      <c r="C76" s="1223" t="s">
        <v>1089</v>
      </c>
      <c r="D76" s="1224">
        <v>10.806482703456078</v>
      </c>
      <c r="E76" s="1224">
        <v>8.8237982879864045</v>
      </c>
      <c r="F76" s="1224">
        <v>11.712824348126219</v>
      </c>
      <c r="G76" s="1224">
        <v>11.986763763220761</v>
      </c>
      <c r="H76" s="1224">
        <v>13.480057957908542</v>
      </c>
      <c r="I76" s="1224">
        <v>11.770514306710341</v>
      </c>
      <c r="J76" s="1224">
        <v>11.929614944287191</v>
      </c>
      <c r="K76" s="1224">
        <v>13.780627482964805</v>
      </c>
      <c r="L76" s="1225">
        <v>12.74020367296772</v>
      </c>
      <c r="N76" s="1222"/>
      <c r="O76" s="1222"/>
      <c r="P76" s="1222"/>
      <c r="Q76" s="1222"/>
      <c r="R76" s="1222"/>
      <c r="S76" s="1222"/>
      <c r="T76" s="1222"/>
      <c r="U76" s="1222"/>
      <c r="V76" s="1222"/>
      <c r="W76" s="1222"/>
      <c r="X76" s="1222"/>
      <c r="Y76" s="1222"/>
      <c r="Z76" s="1222"/>
      <c r="AA76" s="1221"/>
      <c r="AB76" s="1221"/>
      <c r="AC76" s="1221"/>
      <c r="AD76" s="1221"/>
      <c r="AE76" s="1221"/>
      <c r="AF76" s="1221"/>
      <c r="AG76" s="1221"/>
      <c r="AH76" s="1221"/>
    </row>
    <row r="77" spans="2:34" s="365" customFormat="1" ht="27.75" customHeight="1" x14ac:dyDescent="0.2">
      <c r="B77" s="1848"/>
      <c r="C77" s="1223" t="s">
        <v>1090</v>
      </c>
      <c r="D77" s="1224">
        <v>10.83148370268964</v>
      </c>
      <c r="E77" s="1224">
        <v>9.0196749532089733</v>
      </c>
      <c r="F77" s="1224">
        <v>11.555230923527951</v>
      </c>
      <c r="G77" s="1224">
        <v>12.020348886106733</v>
      </c>
      <c r="H77" s="1224">
        <v>13.478929515761331</v>
      </c>
      <c r="I77" s="1224">
        <v>11.826679734970245</v>
      </c>
      <c r="J77" s="1224">
        <v>11.997227512550944</v>
      </c>
      <c r="K77" s="1224">
        <v>12.822538823130024</v>
      </c>
      <c r="L77" s="1225">
        <v>12.531343896603136</v>
      </c>
      <c r="N77" s="1222"/>
      <c r="O77" s="1222"/>
      <c r="P77" s="1222"/>
      <c r="Q77" s="1222"/>
      <c r="R77" s="1222"/>
      <c r="S77" s="1222"/>
      <c r="T77" s="1222"/>
      <c r="U77" s="1222"/>
      <c r="V77" s="1222"/>
      <c r="W77" s="1222"/>
      <c r="X77" s="1222"/>
      <c r="Y77" s="1222"/>
      <c r="Z77" s="1222"/>
      <c r="AA77" s="1221"/>
      <c r="AB77" s="1221"/>
      <c r="AC77" s="1221"/>
      <c r="AD77" s="1221"/>
      <c r="AE77" s="1221"/>
      <c r="AF77" s="1221"/>
      <c r="AG77" s="1221"/>
      <c r="AH77" s="1221"/>
    </row>
    <row r="78" spans="2:34" s="365" customFormat="1" ht="27.75" customHeight="1" x14ac:dyDescent="0.2">
      <c r="B78" s="1848"/>
      <c r="C78" s="1223" t="s">
        <v>1091</v>
      </c>
      <c r="D78" s="1224">
        <v>10.6436125240091</v>
      </c>
      <c r="E78" s="1224">
        <v>8.6690400165144741</v>
      </c>
      <c r="F78" s="1224">
        <v>11.794373497709216</v>
      </c>
      <c r="G78" s="1224">
        <v>12.048824574043469</v>
      </c>
      <c r="H78" s="1224">
        <v>13.213154480487235</v>
      </c>
      <c r="I78" s="1224">
        <v>11.707901360592063</v>
      </c>
      <c r="J78" s="1224">
        <v>12.022017033708432</v>
      </c>
      <c r="K78" s="1224">
        <v>13.57326435567745</v>
      </c>
      <c r="L78" s="1225">
        <v>12.629084307616296</v>
      </c>
      <c r="N78" s="1222"/>
      <c r="O78" s="1222"/>
      <c r="P78" s="1222"/>
      <c r="Q78" s="1222"/>
      <c r="R78" s="1222"/>
      <c r="S78" s="1222"/>
      <c r="T78" s="1222"/>
      <c r="U78" s="1222"/>
      <c r="V78" s="1222"/>
      <c r="W78" s="1222"/>
      <c r="X78" s="1222"/>
      <c r="Y78" s="1222"/>
      <c r="Z78" s="1222"/>
      <c r="AA78" s="1221"/>
      <c r="AB78" s="1221"/>
      <c r="AC78" s="1221"/>
      <c r="AD78" s="1221"/>
      <c r="AE78" s="1221"/>
      <c r="AF78" s="1221"/>
      <c r="AG78" s="1221"/>
      <c r="AH78" s="1221"/>
    </row>
    <row r="79" spans="2:34" s="365" customFormat="1" ht="27.75" customHeight="1" x14ac:dyDescent="0.2">
      <c r="B79" s="1848"/>
      <c r="C79" s="1223" t="s">
        <v>1092</v>
      </c>
      <c r="D79" s="1224">
        <v>11.489984528659585</v>
      </c>
      <c r="E79" s="1224">
        <v>8.8717534731328112</v>
      </c>
      <c r="F79" s="1224">
        <v>11.747504207349797</v>
      </c>
      <c r="G79" s="1224">
        <v>12.104340520873205</v>
      </c>
      <c r="H79" s="1224">
        <v>13.286480511234277</v>
      </c>
      <c r="I79" s="1224">
        <v>11.728208298081624</v>
      </c>
      <c r="J79" s="1224">
        <v>12.240941476442435</v>
      </c>
      <c r="K79" s="1224">
        <v>12.229536344358626</v>
      </c>
      <c r="L79" s="1225">
        <v>12.371291657529241</v>
      </c>
      <c r="N79" s="1222"/>
      <c r="O79" s="1222"/>
      <c r="P79" s="1222"/>
      <c r="Q79" s="1222"/>
      <c r="R79" s="1222"/>
      <c r="S79" s="1222"/>
      <c r="T79" s="1222"/>
      <c r="U79" s="1222"/>
      <c r="V79" s="1222"/>
      <c r="W79" s="1222"/>
      <c r="X79" s="1222"/>
      <c r="Y79" s="1222"/>
      <c r="Z79" s="1222"/>
      <c r="AA79" s="1221"/>
      <c r="AB79" s="1221"/>
      <c r="AC79" s="1221"/>
      <c r="AD79" s="1221"/>
      <c r="AE79" s="1221"/>
      <c r="AF79" s="1221"/>
      <c r="AG79" s="1221"/>
      <c r="AH79" s="1221"/>
    </row>
    <row r="80" spans="2:34" s="365" customFormat="1" ht="27.75" customHeight="1" x14ac:dyDescent="0.2">
      <c r="B80" s="1848"/>
      <c r="C80" s="1223" t="s">
        <v>1093</v>
      </c>
      <c r="D80" s="1224">
        <v>11.893863635009572</v>
      </c>
      <c r="E80" s="1224">
        <v>8.984790358984668</v>
      </c>
      <c r="F80" s="1224">
        <v>11.592205104345268</v>
      </c>
      <c r="G80" s="1224">
        <v>12.12055758369827</v>
      </c>
      <c r="H80" s="1224">
        <v>13.502478056150474</v>
      </c>
      <c r="I80" s="1224">
        <v>12.038293593622393</v>
      </c>
      <c r="J80" s="1224">
        <v>12.335641842834239</v>
      </c>
      <c r="K80" s="1224">
        <v>12.544817303856783</v>
      </c>
      <c r="L80" s="1225">
        <v>12.605307699115972</v>
      </c>
      <c r="N80" s="1222"/>
      <c r="O80" s="1222"/>
      <c r="P80" s="1222"/>
      <c r="Q80" s="1222"/>
      <c r="R80" s="1222"/>
      <c r="S80" s="1222"/>
      <c r="T80" s="1222"/>
      <c r="U80" s="1222"/>
      <c r="V80" s="1222"/>
      <c r="W80" s="1222"/>
      <c r="X80" s="1222"/>
      <c r="Y80" s="1222"/>
      <c r="Z80" s="1222"/>
      <c r="AA80" s="1221"/>
      <c r="AB80" s="1221"/>
      <c r="AC80" s="1221"/>
      <c r="AD80" s="1221"/>
      <c r="AE80" s="1221"/>
      <c r="AF80" s="1221"/>
      <c r="AG80" s="1221"/>
      <c r="AH80" s="1221"/>
    </row>
    <row r="81" spans="2:34" s="365" customFormat="1" ht="27.75" customHeight="1" x14ac:dyDescent="0.2">
      <c r="B81" s="1848"/>
      <c r="C81" s="1223" t="s">
        <v>1094</v>
      </c>
      <c r="D81" s="1224">
        <v>11.685467621129</v>
      </c>
      <c r="E81" s="1224">
        <v>9.0929393635838789</v>
      </c>
      <c r="F81" s="1224">
        <v>11.422065452657733</v>
      </c>
      <c r="G81" s="1224">
        <v>12.122362002389552</v>
      </c>
      <c r="H81" s="1224">
        <v>13.453838055393238</v>
      </c>
      <c r="I81" s="1224">
        <v>11.675811278625146</v>
      </c>
      <c r="J81" s="1224">
        <v>12.364105608818658</v>
      </c>
      <c r="K81" s="1224">
        <v>12.852791519517945</v>
      </c>
      <c r="L81" s="1225">
        <v>12.586636615588748</v>
      </c>
      <c r="N81" s="1222"/>
      <c r="O81" s="1222"/>
      <c r="P81" s="1222"/>
      <c r="Q81" s="1222"/>
      <c r="R81" s="1222"/>
      <c r="S81" s="1222"/>
      <c r="T81" s="1222"/>
      <c r="U81" s="1222"/>
      <c r="V81" s="1222"/>
      <c r="W81" s="1222"/>
      <c r="X81" s="1222"/>
      <c r="Y81" s="1222"/>
      <c r="Z81" s="1222"/>
      <c r="AA81" s="1221"/>
      <c r="AB81" s="1221"/>
      <c r="AC81" s="1221"/>
      <c r="AD81" s="1221"/>
      <c r="AE81" s="1221"/>
      <c r="AF81" s="1221"/>
      <c r="AG81" s="1221"/>
      <c r="AH81" s="1221"/>
    </row>
    <row r="82" spans="2:34" s="365" customFormat="1" ht="27.75" customHeight="1" x14ac:dyDescent="0.2">
      <c r="B82" s="1848"/>
      <c r="C82" s="1223" t="s">
        <v>1095</v>
      </c>
      <c r="D82" s="1224">
        <v>12.186109881990985</v>
      </c>
      <c r="E82" s="1224">
        <v>9.2526328832588991</v>
      </c>
      <c r="F82" s="1224">
        <v>11.11660032040797</v>
      </c>
      <c r="G82" s="1224">
        <v>12.127933380289647</v>
      </c>
      <c r="H82" s="1224">
        <v>13.478145608405292</v>
      </c>
      <c r="I82" s="1224">
        <v>11.300186868350966</v>
      </c>
      <c r="J82" s="1224">
        <v>12.410229874737038</v>
      </c>
      <c r="K82" s="1224">
        <v>13.352026118956106</v>
      </c>
      <c r="L82" s="1225">
        <v>12.63514711761235</v>
      </c>
      <c r="N82" s="1222"/>
      <c r="O82" s="1222"/>
      <c r="P82" s="1222"/>
      <c r="Q82" s="1222"/>
      <c r="R82" s="1222"/>
      <c r="S82" s="1222"/>
      <c r="T82" s="1222"/>
      <c r="U82" s="1222"/>
      <c r="V82" s="1222"/>
      <c r="W82" s="1222"/>
      <c r="X82" s="1222"/>
      <c r="Y82" s="1222"/>
      <c r="Z82" s="1222"/>
      <c r="AA82" s="1221"/>
      <c r="AB82" s="1221"/>
      <c r="AC82" s="1221"/>
      <c r="AD82" s="1221"/>
      <c r="AE82" s="1221"/>
      <c r="AF82" s="1221"/>
      <c r="AG82" s="1221"/>
      <c r="AH82" s="1221"/>
    </row>
    <row r="83" spans="2:34" s="365" customFormat="1" ht="27.75" customHeight="1" x14ac:dyDescent="0.2">
      <c r="B83" s="1848"/>
      <c r="C83" s="1223" t="s">
        <v>1096</v>
      </c>
      <c r="D83" s="1224">
        <v>12.456399894340162</v>
      </c>
      <c r="E83" s="1224">
        <v>9.2987131692906448</v>
      </c>
      <c r="F83" s="1224">
        <v>10.970313128103609</v>
      </c>
      <c r="G83" s="1224">
        <v>12.154490280536729</v>
      </c>
      <c r="H83" s="1224">
        <v>13.626554593451587</v>
      </c>
      <c r="I83" s="1224">
        <v>11.739572357798496</v>
      </c>
      <c r="J83" s="1224">
        <v>12.491253502036312</v>
      </c>
      <c r="K83" s="1224">
        <v>13.361261401226971</v>
      </c>
      <c r="L83" s="1225">
        <v>12.804660463628343</v>
      </c>
      <c r="N83" s="1222"/>
      <c r="O83" s="1222"/>
      <c r="P83" s="1222"/>
      <c r="Q83" s="1222"/>
      <c r="R83" s="1222"/>
      <c r="S83" s="1222"/>
      <c r="T83" s="1222"/>
      <c r="U83" s="1222"/>
      <c r="V83" s="1222"/>
      <c r="W83" s="1222"/>
      <c r="X83" s="1222"/>
      <c r="Y83" s="1222"/>
      <c r="Z83" s="1222"/>
      <c r="AA83" s="1221"/>
      <c r="AB83" s="1221"/>
      <c r="AC83" s="1221"/>
      <c r="AD83" s="1221"/>
      <c r="AE83" s="1221"/>
      <c r="AF83" s="1221"/>
      <c r="AG83" s="1221"/>
      <c r="AH83" s="1221"/>
    </row>
    <row r="84" spans="2:34" s="365" customFormat="1" ht="27.75" customHeight="1" x14ac:dyDescent="0.2">
      <c r="B84" s="1848"/>
      <c r="C84" s="1223" t="s">
        <v>1097</v>
      </c>
      <c r="D84" s="1224">
        <v>12.668042128678945</v>
      </c>
      <c r="E84" s="1224">
        <v>9.387591357339204</v>
      </c>
      <c r="F84" s="1224">
        <v>10.832597727197664</v>
      </c>
      <c r="G84" s="1224">
        <v>12.154685144733323</v>
      </c>
      <c r="H84" s="1224">
        <v>13.640029750437686</v>
      </c>
      <c r="I84" s="1224">
        <v>11.276349616684174</v>
      </c>
      <c r="J84" s="1224">
        <v>12.477074247017972</v>
      </c>
      <c r="K84" s="1224">
        <v>13.407007906465228</v>
      </c>
      <c r="L84" s="1225">
        <v>12.700115380151267</v>
      </c>
      <c r="N84" s="1222"/>
      <c r="O84" s="1222"/>
      <c r="P84" s="1222"/>
      <c r="Q84" s="1222"/>
      <c r="R84" s="1222"/>
      <c r="S84" s="1222"/>
      <c r="T84" s="1222"/>
      <c r="U84" s="1222"/>
      <c r="V84" s="1222"/>
      <c r="W84" s="1222"/>
      <c r="X84" s="1222"/>
      <c r="Y84" s="1222"/>
      <c r="Z84" s="1222"/>
      <c r="AA84" s="1221"/>
      <c r="AB84" s="1221"/>
      <c r="AC84" s="1221"/>
      <c r="AD84" s="1221"/>
      <c r="AE84" s="1221"/>
      <c r="AF84" s="1221"/>
      <c r="AG84" s="1221"/>
      <c r="AH84" s="1221"/>
    </row>
    <row r="85" spans="2:34" s="365" customFormat="1" ht="27.75" customHeight="1" thickBot="1" x14ac:dyDescent="0.25">
      <c r="B85" s="1849"/>
      <c r="C85" s="1228" t="s">
        <v>1098</v>
      </c>
      <c r="D85" s="1660">
        <v>12.80220773486035</v>
      </c>
      <c r="E85" s="1660">
        <v>9.4449411896965199</v>
      </c>
      <c r="F85" s="1660">
        <v>10.769081217377604</v>
      </c>
      <c r="G85" s="1660">
        <v>12.257578321430614</v>
      </c>
      <c r="H85" s="1660">
        <v>13.518522689641458</v>
      </c>
      <c r="I85" s="1660">
        <v>11.303559380362316</v>
      </c>
      <c r="J85" s="1660">
        <v>12.861696368988568</v>
      </c>
      <c r="K85" s="1660">
        <v>13.403707559820466</v>
      </c>
      <c r="L85" s="1230">
        <v>12.771871499703202</v>
      </c>
      <c r="N85" s="1222"/>
      <c r="O85" s="1222"/>
      <c r="P85" s="1222"/>
      <c r="Q85" s="1222"/>
      <c r="R85" s="1222"/>
      <c r="S85" s="1222"/>
      <c r="T85" s="1222"/>
      <c r="U85" s="1222"/>
      <c r="V85" s="1222"/>
      <c r="W85" s="1222"/>
      <c r="X85" s="1222"/>
      <c r="Y85" s="1222"/>
      <c r="Z85" s="1222"/>
      <c r="AA85" s="1221"/>
      <c r="AB85" s="1221"/>
      <c r="AC85" s="1221"/>
      <c r="AD85" s="1221"/>
      <c r="AE85" s="1221"/>
      <c r="AF85" s="1221"/>
      <c r="AG85" s="1221"/>
      <c r="AH85" s="1221"/>
    </row>
    <row r="86" spans="2:34" ht="8.25" customHeight="1" thickTop="1" x14ac:dyDescent="0.35">
      <c r="B86" s="232"/>
      <c r="C86" s="232"/>
      <c r="D86" s="232"/>
      <c r="E86" s="232"/>
      <c r="F86" s="232"/>
      <c r="G86" s="232"/>
      <c r="H86" s="232"/>
      <c r="I86" s="232"/>
      <c r="J86" s="232"/>
      <c r="K86" s="232"/>
      <c r="L86" s="232"/>
      <c r="Q86" s="231"/>
      <c r="R86" s="231"/>
      <c r="S86" s="231"/>
      <c r="T86" s="231"/>
      <c r="U86" s="231"/>
      <c r="V86" s="231"/>
      <c r="W86" s="231"/>
      <c r="X86" s="231"/>
      <c r="Y86" s="231"/>
      <c r="Z86" s="231"/>
      <c r="AA86" s="231"/>
      <c r="AB86" s="231"/>
      <c r="AC86" s="231"/>
      <c r="AD86" s="231"/>
      <c r="AE86" s="231"/>
      <c r="AF86" s="231"/>
      <c r="AG86" s="231"/>
      <c r="AH86" s="231"/>
    </row>
    <row r="87" spans="2:34" s="417" customFormat="1" ht="22.5" customHeight="1" x14ac:dyDescent="0.5">
      <c r="B87" s="1862" t="s">
        <v>1753</v>
      </c>
      <c r="C87" s="1862"/>
      <c r="K87" s="1861" t="s">
        <v>1755</v>
      </c>
      <c r="L87" s="1861"/>
      <c r="Q87" s="526"/>
      <c r="R87" s="526"/>
      <c r="S87" s="526"/>
      <c r="T87" s="526"/>
      <c r="U87" s="526"/>
      <c r="V87" s="526"/>
      <c r="W87" s="526"/>
      <c r="X87" s="526"/>
      <c r="Y87" s="526"/>
      <c r="Z87" s="526"/>
      <c r="AA87" s="526"/>
      <c r="AB87" s="526"/>
      <c r="AC87" s="526"/>
      <c r="AD87" s="526"/>
      <c r="AE87" s="526"/>
      <c r="AF87" s="526"/>
      <c r="AG87" s="526"/>
      <c r="AH87" s="526"/>
    </row>
    <row r="88" spans="2:34" x14ac:dyDescent="0.35">
      <c r="Q88" s="231"/>
      <c r="R88" s="231"/>
      <c r="S88" s="231"/>
      <c r="T88" s="231"/>
      <c r="U88" s="231"/>
      <c r="V88" s="231"/>
      <c r="W88" s="231"/>
      <c r="X88" s="231"/>
      <c r="Y88" s="231"/>
      <c r="Z88" s="231"/>
      <c r="AA88" s="231"/>
      <c r="AB88" s="231"/>
      <c r="AC88" s="231"/>
      <c r="AD88" s="231"/>
      <c r="AE88" s="231"/>
      <c r="AF88" s="231"/>
      <c r="AG88" s="231"/>
      <c r="AH88" s="231"/>
    </row>
    <row r="89" spans="2:34" x14ac:dyDescent="0.35">
      <c r="Q89" s="231"/>
      <c r="R89" s="231"/>
      <c r="S89" s="231"/>
      <c r="T89" s="231"/>
      <c r="U89" s="231"/>
      <c r="V89" s="231"/>
      <c r="W89" s="231"/>
      <c r="X89" s="231"/>
      <c r="Y89" s="231"/>
      <c r="Z89" s="231"/>
      <c r="AA89" s="231"/>
      <c r="AB89" s="231"/>
      <c r="AC89" s="231"/>
      <c r="AD89" s="231"/>
      <c r="AE89" s="231"/>
      <c r="AF89" s="231"/>
      <c r="AG89" s="231"/>
      <c r="AH89" s="231"/>
    </row>
    <row r="91" spans="2:34" x14ac:dyDescent="0.35">
      <c r="D91" s="144"/>
      <c r="E91" s="144"/>
      <c r="F91" s="144"/>
      <c r="G91" s="144"/>
      <c r="H91" s="144"/>
      <c r="I91" s="144"/>
      <c r="J91" s="144"/>
      <c r="K91" s="144"/>
      <c r="L91" s="144"/>
      <c r="M91" s="144"/>
    </row>
    <row r="92" spans="2:34" x14ac:dyDescent="0.35">
      <c r="D92" s="144"/>
      <c r="E92" s="144"/>
      <c r="F92" s="144"/>
      <c r="G92" s="144"/>
      <c r="H92" s="144"/>
      <c r="I92" s="144"/>
      <c r="J92" s="144"/>
      <c r="K92" s="144"/>
      <c r="L92" s="144"/>
      <c r="M92" s="144"/>
    </row>
    <row r="93" spans="2:34" x14ac:dyDescent="0.35">
      <c r="D93" s="144"/>
      <c r="E93" s="144"/>
      <c r="F93" s="144"/>
      <c r="G93" s="144"/>
      <c r="H93" s="144"/>
      <c r="I93" s="144"/>
      <c r="J93" s="144"/>
      <c r="K93" s="144"/>
      <c r="L93" s="144"/>
      <c r="M93" s="144"/>
    </row>
    <row r="94" spans="2:34" x14ac:dyDescent="0.35">
      <c r="D94" s="144"/>
      <c r="E94" s="144"/>
      <c r="F94" s="144"/>
      <c r="G94" s="144"/>
      <c r="H94" s="144"/>
      <c r="I94" s="144"/>
      <c r="J94" s="144"/>
      <c r="K94" s="144"/>
      <c r="L94" s="144"/>
      <c r="M94" s="144"/>
    </row>
    <row r="95" spans="2:34" x14ac:dyDescent="0.35">
      <c r="D95" s="144"/>
      <c r="E95" s="144"/>
      <c r="F95" s="144"/>
      <c r="G95" s="144"/>
      <c r="H95" s="144"/>
      <c r="I95" s="144"/>
      <c r="J95" s="144"/>
      <c r="K95" s="144"/>
      <c r="L95" s="144"/>
      <c r="M95" s="144"/>
    </row>
    <row r="96" spans="2:34" x14ac:dyDescent="0.35">
      <c r="D96" s="144"/>
      <c r="E96" s="144"/>
      <c r="F96" s="144"/>
      <c r="G96" s="144"/>
      <c r="H96" s="144"/>
      <c r="I96" s="144"/>
      <c r="J96" s="144"/>
      <c r="K96" s="144"/>
      <c r="L96" s="144"/>
      <c r="M96" s="144"/>
    </row>
    <row r="97" spans="4:13" x14ac:dyDescent="0.35">
      <c r="D97" s="144"/>
      <c r="E97" s="144"/>
      <c r="F97" s="144"/>
      <c r="G97" s="144"/>
      <c r="H97" s="144"/>
      <c r="I97" s="144"/>
      <c r="J97" s="144"/>
      <c r="K97" s="144"/>
      <c r="L97" s="144"/>
      <c r="M97" s="144"/>
    </row>
    <row r="98" spans="4:13" x14ac:dyDescent="0.35">
      <c r="D98" s="144"/>
      <c r="E98" s="144"/>
      <c r="F98" s="144"/>
      <c r="G98" s="144"/>
      <c r="H98" s="144"/>
      <c r="I98" s="144"/>
      <c r="J98" s="144"/>
      <c r="K98" s="144"/>
      <c r="L98" s="144"/>
      <c r="M98" s="144"/>
    </row>
    <row r="99" spans="4:13" x14ac:dyDescent="0.35">
      <c r="D99" s="144"/>
      <c r="E99" s="144"/>
      <c r="F99" s="144"/>
      <c r="G99" s="144"/>
      <c r="H99" s="144"/>
      <c r="I99" s="144"/>
      <c r="J99" s="144"/>
      <c r="K99" s="144"/>
      <c r="L99" s="144"/>
      <c r="M99" s="144"/>
    </row>
    <row r="100" spans="4:13" x14ac:dyDescent="0.35">
      <c r="D100" s="144"/>
      <c r="E100" s="144"/>
      <c r="F100" s="144"/>
      <c r="G100" s="144"/>
      <c r="H100" s="144"/>
      <c r="I100" s="144"/>
      <c r="J100" s="144"/>
      <c r="K100" s="144"/>
      <c r="L100" s="144"/>
      <c r="M100" s="144"/>
    </row>
    <row r="101" spans="4:13" x14ac:dyDescent="0.35">
      <c r="D101" s="144"/>
      <c r="E101" s="144"/>
      <c r="F101" s="144"/>
      <c r="G101" s="144"/>
      <c r="H101" s="144"/>
      <c r="I101" s="144"/>
      <c r="J101" s="144"/>
      <c r="K101" s="144"/>
      <c r="L101" s="144"/>
      <c r="M101" s="144"/>
    </row>
    <row r="102" spans="4:13" x14ac:dyDescent="0.35">
      <c r="D102" s="144"/>
      <c r="E102" s="144"/>
      <c r="F102" s="144"/>
      <c r="G102" s="144"/>
      <c r="H102" s="144"/>
      <c r="I102" s="144"/>
      <c r="J102" s="144"/>
      <c r="K102" s="144"/>
      <c r="L102" s="144"/>
      <c r="M102" s="144"/>
    </row>
    <row r="103" spans="4:13" x14ac:dyDescent="0.35">
      <c r="D103" s="144"/>
      <c r="E103" s="144"/>
      <c r="F103" s="144"/>
      <c r="G103" s="144"/>
      <c r="H103" s="144"/>
      <c r="I103" s="144"/>
      <c r="J103" s="144"/>
      <c r="K103" s="144"/>
      <c r="L103" s="144"/>
      <c r="M103" s="144"/>
    </row>
    <row r="104" spans="4:13" x14ac:dyDescent="0.35">
      <c r="D104" s="144"/>
      <c r="E104" s="144"/>
      <c r="F104" s="144"/>
      <c r="G104" s="144"/>
      <c r="H104" s="144"/>
      <c r="I104" s="144"/>
      <c r="J104" s="144"/>
      <c r="K104" s="144"/>
      <c r="L104" s="144"/>
      <c r="M104" s="144"/>
    </row>
    <row r="105" spans="4:13" x14ac:dyDescent="0.35">
      <c r="D105" s="144"/>
    </row>
    <row r="106" spans="4:13" x14ac:dyDescent="0.35">
      <c r="D106" s="144"/>
    </row>
    <row r="107" spans="4:13" x14ac:dyDescent="0.35">
      <c r="D107" s="144"/>
    </row>
    <row r="108" spans="4:13" x14ac:dyDescent="0.35">
      <c r="D108" s="144"/>
    </row>
    <row r="109" spans="4:13" x14ac:dyDescent="0.35">
      <c r="D109" s="144"/>
    </row>
    <row r="110" spans="4:13" x14ac:dyDescent="0.35">
      <c r="D110" s="144"/>
    </row>
    <row r="111" spans="4:13" x14ac:dyDescent="0.35">
      <c r="D111" s="144"/>
    </row>
    <row r="112" spans="4:13" x14ac:dyDescent="0.35">
      <c r="D112" s="144"/>
    </row>
    <row r="113" spans="4:4" x14ac:dyDescent="0.35">
      <c r="D113" s="144"/>
    </row>
  </sheetData>
  <mergeCells count="38">
    <mergeCell ref="B3:L3"/>
    <mergeCell ref="B9:C9"/>
    <mergeCell ref="B12:C12"/>
    <mergeCell ref="K87:L87"/>
    <mergeCell ref="B62:B73"/>
    <mergeCell ref="B74:B85"/>
    <mergeCell ref="B56:C56"/>
    <mergeCell ref="B57:C57"/>
    <mergeCell ref="B61:C61"/>
    <mergeCell ref="B58:C58"/>
    <mergeCell ref="B87:C87"/>
    <mergeCell ref="B59:C59"/>
    <mergeCell ref="B60:C60"/>
    <mergeCell ref="D54:D55"/>
    <mergeCell ref="B54:C55"/>
    <mergeCell ref="B13:C13"/>
    <mergeCell ref="E53:G53"/>
    <mergeCell ref="B47:L47"/>
    <mergeCell ref="B49:L49"/>
    <mergeCell ref="B53:C53"/>
    <mergeCell ref="H53:L53"/>
    <mergeCell ref="B51:C51"/>
    <mergeCell ref="B43:C43"/>
    <mergeCell ref="L10:L11"/>
    <mergeCell ref="B5:L5"/>
    <mergeCell ref="K10:K11"/>
    <mergeCell ref="K43:L43"/>
    <mergeCell ref="F9:J9"/>
    <mergeCell ref="D10:D11"/>
    <mergeCell ref="E10:E11"/>
    <mergeCell ref="B10:C11"/>
    <mergeCell ref="B16:C16"/>
    <mergeCell ref="B30:B41"/>
    <mergeCell ref="B17:C17"/>
    <mergeCell ref="B14:C14"/>
    <mergeCell ref="B15:C15"/>
    <mergeCell ref="B18:B29"/>
    <mergeCell ref="B7:C7"/>
  </mergeCells>
  <printOptions horizontalCentered="1"/>
  <pageMargins left="0.196850393700787" right="0.196850393700787" top="0.196850393700787" bottom="0" header="0.31496062992126" footer="0"/>
  <pageSetup paperSize="9" scale="35" orientation="portrait" r:id="rId1"/>
  <headerFooter>
    <oddFooter>&amp;C&amp;"Times New Roman,Regular"&amp;20 -23 -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176"/>
  <sheetViews>
    <sheetView rightToLeft="1" view="pageBreakPreview" zoomScale="50" zoomScaleSheetLayoutView="50" workbookViewId="0"/>
  </sheetViews>
  <sheetFormatPr defaultRowHeight="21.75" x14ac:dyDescent="0.5"/>
  <cols>
    <col min="1" max="1" width="9.140625" style="227"/>
    <col min="2" max="2" width="60.42578125" style="210" customWidth="1"/>
    <col min="3" max="3" width="24.140625" style="227" customWidth="1"/>
    <col min="4" max="4" width="27.7109375" style="227" customWidth="1"/>
    <col min="5" max="5" width="22.85546875" style="227" customWidth="1"/>
    <col min="6" max="6" width="70" style="210" customWidth="1"/>
    <col min="7" max="16384" width="9.140625" style="227"/>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s="201" customFormat="1" ht="36.75" x14ac:dyDescent="0.85">
      <c r="B3" s="1763" t="s">
        <v>1836</v>
      </c>
      <c r="C3" s="1763"/>
      <c r="D3" s="1763"/>
      <c r="E3" s="1763"/>
      <c r="F3" s="1763"/>
      <c r="G3" s="2"/>
      <c r="H3" s="2"/>
      <c r="I3" s="2"/>
      <c r="J3" s="2"/>
    </row>
    <row r="4" spans="2:22" s="201" customFormat="1" ht="12.75" customHeight="1" x14ac:dyDescent="0.85">
      <c r="B4" s="535"/>
      <c r="C4" s="535"/>
      <c r="D4" s="535"/>
      <c r="E4" s="535"/>
      <c r="F4" s="535"/>
    </row>
    <row r="5" spans="2:22" s="201" customFormat="1" ht="36.75" x14ac:dyDescent="0.85">
      <c r="B5" s="1763" t="s">
        <v>1837</v>
      </c>
      <c r="C5" s="1763"/>
      <c r="D5" s="1763"/>
      <c r="E5" s="1763"/>
      <c r="F5" s="1763"/>
      <c r="G5" s="2"/>
      <c r="H5" s="2"/>
      <c r="I5" s="2"/>
      <c r="J5" s="202"/>
    </row>
    <row r="6" spans="2:22" s="201" customFormat="1" ht="19.5" customHeight="1" x14ac:dyDescent="0.65">
      <c r="K6" s="203"/>
      <c r="L6" s="203"/>
      <c r="M6" s="203"/>
      <c r="N6" s="203"/>
      <c r="O6" s="203"/>
      <c r="P6" s="203"/>
      <c r="Q6" s="203"/>
      <c r="R6" s="203"/>
    </row>
    <row r="7" spans="2:22" s="37" customFormat="1" ht="22.5" x14ac:dyDescent="0.5">
      <c r="B7" s="355" t="s">
        <v>1764</v>
      </c>
      <c r="C7" s="417"/>
      <c r="D7" s="417"/>
      <c r="E7" s="417"/>
      <c r="F7" s="229" t="s">
        <v>1767</v>
      </c>
    </row>
    <row r="8" spans="2:22" s="201" customFormat="1" ht="19.5" customHeight="1" thickBot="1" x14ac:dyDescent="0.7">
      <c r="B8" s="203"/>
      <c r="C8" s="203"/>
      <c r="D8" s="203"/>
      <c r="E8" s="203"/>
      <c r="F8" s="203"/>
      <c r="G8" s="203"/>
      <c r="H8" s="203"/>
      <c r="I8" s="203"/>
      <c r="J8" s="203"/>
      <c r="K8" s="203"/>
      <c r="L8" s="203"/>
      <c r="M8" s="203"/>
      <c r="N8" s="203"/>
      <c r="O8" s="203"/>
      <c r="P8" s="203"/>
      <c r="Q8" s="203"/>
      <c r="R8" s="203"/>
    </row>
    <row r="9" spans="2:22" s="201" customFormat="1" ht="12" customHeight="1" thickTop="1" x14ac:dyDescent="0.5">
      <c r="B9" s="1870"/>
      <c r="C9" s="204"/>
      <c r="D9" s="204"/>
      <c r="E9" s="204"/>
      <c r="F9" s="1867"/>
    </row>
    <row r="10" spans="2:22" s="527" customFormat="1" ht="23.1" customHeight="1" x14ac:dyDescent="0.7">
      <c r="B10" s="1871"/>
      <c r="C10" s="533" t="s">
        <v>530</v>
      </c>
      <c r="D10" s="533" t="s">
        <v>294</v>
      </c>
      <c r="E10" s="533" t="s">
        <v>180</v>
      </c>
      <c r="F10" s="1868"/>
    </row>
    <row r="11" spans="2:22" s="527" customFormat="1" ht="23.1" customHeight="1" x14ac:dyDescent="0.7">
      <c r="B11" s="1871"/>
      <c r="C11" s="534" t="s">
        <v>181</v>
      </c>
      <c r="D11" s="534" t="s">
        <v>825</v>
      </c>
      <c r="E11" s="534" t="s">
        <v>531</v>
      </c>
      <c r="F11" s="1868"/>
    </row>
    <row r="12" spans="2:22" s="529" customFormat="1" ht="12" customHeight="1" x14ac:dyDescent="0.7">
      <c r="B12" s="1872"/>
      <c r="C12" s="528"/>
      <c r="D12" s="528"/>
      <c r="E12" s="528"/>
      <c r="F12" s="1869"/>
    </row>
    <row r="13" spans="2:22" s="529" customFormat="1" ht="9" customHeight="1" x14ac:dyDescent="0.7">
      <c r="B13" s="530"/>
      <c r="C13" s="531"/>
      <c r="D13" s="531"/>
      <c r="E13" s="531"/>
      <c r="F13" s="532"/>
    </row>
    <row r="14" spans="2:22" s="1232" customFormat="1" ht="24.95" customHeight="1" x14ac:dyDescent="0.2">
      <c r="B14" s="1258" t="s">
        <v>89</v>
      </c>
      <c r="C14" s="1231"/>
      <c r="D14" s="1231"/>
      <c r="E14" s="1231"/>
      <c r="F14" s="1267" t="s">
        <v>11</v>
      </c>
    </row>
    <row r="15" spans="2:22" s="1232" customFormat="1" ht="9" customHeight="1" x14ac:dyDescent="0.2">
      <c r="B15" s="1259"/>
      <c r="C15" s="1233"/>
      <c r="D15" s="1233"/>
      <c r="E15" s="1233"/>
      <c r="F15" s="1268"/>
    </row>
    <row r="16" spans="2:22" s="1232" customFormat="1" ht="24.95" customHeight="1" x14ac:dyDescent="0.2">
      <c r="B16" s="1260" t="s">
        <v>532</v>
      </c>
      <c r="C16" s="1234">
        <v>7</v>
      </c>
      <c r="D16" s="1234">
        <v>8</v>
      </c>
      <c r="E16" s="1234">
        <v>8</v>
      </c>
      <c r="F16" s="1269" t="s">
        <v>292</v>
      </c>
    </row>
    <row r="17" spans="2:6" s="1232" customFormat="1" ht="9" customHeight="1" x14ac:dyDescent="0.2">
      <c r="B17" s="1259"/>
      <c r="C17" s="1235"/>
      <c r="D17" s="1235"/>
      <c r="E17" s="1235"/>
      <c r="F17" s="1268"/>
    </row>
    <row r="18" spans="2:6" s="1236" customFormat="1" ht="24.95" customHeight="1" x14ac:dyDescent="0.2">
      <c r="B18" s="1260" t="s">
        <v>533</v>
      </c>
      <c r="C18" s="1234"/>
      <c r="D18" s="1234"/>
      <c r="E18" s="1234"/>
      <c r="F18" s="1269" t="s">
        <v>123</v>
      </c>
    </row>
    <row r="19" spans="2:6" s="1236" customFormat="1" ht="24.95" customHeight="1" x14ac:dyDescent="0.2">
      <c r="B19" s="1584" t="s">
        <v>338</v>
      </c>
      <c r="C19" s="1234">
        <v>4.5</v>
      </c>
      <c r="D19" s="1234" t="s">
        <v>1123</v>
      </c>
      <c r="E19" s="1234" t="s">
        <v>1122</v>
      </c>
      <c r="F19" s="1583" t="s">
        <v>337</v>
      </c>
    </row>
    <row r="20" spans="2:6" s="1236" customFormat="1" ht="24.95" customHeight="1" x14ac:dyDescent="0.2">
      <c r="B20" s="1261" t="s">
        <v>458</v>
      </c>
      <c r="C20" s="1234">
        <v>4.5</v>
      </c>
      <c r="D20" s="1234" t="s">
        <v>1123</v>
      </c>
      <c r="E20" s="1234" t="s">
        <v>1122</v>
      </c>
      <c r="F20" s="1583" t="s">
        <v>459</v>
      </c>
    </row>
    <row r="21" spans="2:6" s="1232" customFormat="1" ht="24.95" customHeight="1" x14ac:dyDescent="0.2">
      <c r="B21" s="1584" t="s">
        <v>460</v>
      </c>
      <c r="C21" s="1234">
        <v>7</v>
      </c>
      <c r="D21" s="1234">
        <v>9.5</v>
      </c>
      <c r="E21" s="1234">
        <v>9.5</v>
      </c>
      <c r="F21" s="1583" t="s">
        <v>461</v>
      </c>
    </row>
    <row r="22" spans="2:6" s="1232" customFormat="1" ht="24.95" customHeight="1" x14ac:dyDescent="0.2">
      <c r="B22" s="1584" t="s">
        <v>1248</v>
      </c>
      <c r="C22" s="1234">
        <v>7</v>
      </c>
      <c r="D22" s="1234">
        <v>9.5</v>
      </c>
      <c r="E22" s="1234">
        <v>9.5</v>
      </c>
      <c r="F22" s="1583" t="s">
        <v>462</v>
      </c>
    </row>
    <row r="23" spans="2:6" s="1232" customFormat="1" ht="24.95" customHeight="1" x14ac:dyDescent="0.2">
      <c r="B23" s="1262" t="s">
        <v>463</v>
      </c>
      <c r="C23" s="1234">
        <v>12</v>
      </c>
      <c r="D23" s="1237">
        <v>12</v>
      </c>
      <c r="E23" s="1237">
        <v>12</v>
      </c>
      <c r="F23" s="1583" t="s">
        <v>1260</v>
      </c>
    </row>
    <row r="24" spans="2:6" s="1236" customFormat="1" ht="9" customHeight="1" thickBot="1" x14ac:dyDescent="0.25">
      <c r="B24" s="1263"/>
      <c r="C24" s="1238"/>
      <c r="D24" s="1238"/>
      <c r="E24" s="1238"/>
      <c r="F24" s="1270"/>
    </row>
    <row r="25" spans="2:6" s="1240" customFormat="1" ht="9" customHeight="1" thickTop="1" x14ac:dyDescent="0.2">
      <c r="B25" s="1264"/>
      <c r="C25" s="1239"/>
      <c r="D25" s="1239"/>
      <c r="E25" s="1239"/>
      <c r="F25" s="1271"/>
    </row>
    <row r="26" spans="2:6" s="1236" customFormat="1" ht="24.95" customHeight="1" x14ac:dyDescent="0.2">
      <c r="B26" s="1258" t="s">
        <v>184</v>
      </c>
      <c r="C26" s="1237"/>
      <c r="D26" s="1237"/>
      <c r="E26" s="1237"/>
      <c r="F26" s="1267" t="s">
        <v>12</v>
      </c>
    </row>
    <row r="27" spans="2:6" s="1232" customFormat="1" ht="9" customHeight="1" x14ac:dyDescent="0.2">
      <c r="B27" s="1259"/>
      <c r="C27" s="1235"/>
      <c r="D27" s="1235"/>
      <c r="E27" s="1235"/>
      <c r="F27" s="1268"/>
    </row>
    <row r="28" spans="2:6" s="1232" customFormat="1" ht="24.95" customHeight="1" x14ac:dyDescent="0.2">
      <c r="B28" s="1260" t="s">
        <v>464</v>
      </c>
      <c r="C28" s="1234"/>
      <c r="D28" s="1234"/>
      <c r="E28" s="1234"/>
      <c r="F28" s="1269" t="s">
        <v>292</v>
      </c>
    </row>
    <row r="29" spans="2:6" s="1232" customFormat="1" ht="24.95" customHeight="1" x14ac:dyDescent="0.2">
      <c r="B29" s="1584" t="s">
        <v>465</v>
      </c>
      <c r="C29" s="1241">
        <v>7</v>
      </c>
      <c r="D29" s="1241">
        <v>8</v>
      </c>
      <c r="E29" s="1241">
        <v>8</v>
      </c>
      <c r="F29" s="1583" t="s">
        <v>466</v>
      </c>
    </row>
    <row r="30" spans="2:6" s="1232" customFormat="1" ht="24.95" customHeight="1" x14ac:dyDescent="0.2">
      <c r="B30" s="1584" t="s">
        <v>467</v>
      </c>
      <c r="C30" s="1241">
        <v>7</v>
      </c>
      <c r="D30" s="1241">
        <v>8</v>
      </c>
      <c r="E30" s="1241">
        <v>8</v>
      </c>
      <c r="F30" s="1583" t="s">
        <v>468</v>
      </c>
    </row>
    <row r="31" spans="2:6" s="1232" customFormat="1" ht="9" customHeight="1" x14ac:dyDescent="0.2">
      <c r="B31" s="1259"/>
      <c r="C31" s="1235"/>
      <c r="D31" s="1235"/>
      <c r="E31" s="1235"/>
      <c r="F31" s="1268"/>
    </row>
    <row r="32" spans="2:6" s="1232" customFormat="1" ht="24.95" customHeight="1" x14ac:dyDescent="0.2">
      <c r="B32" s="1260" t="s">
        <v>533</v>
      </c>
      <c r="C32" s="1234"/>
      <c r="D32" s="1234"/>
      <c r="E32" s="1234"/>
      <c r="F32" s="1269" t="s">
        <v>123</v>
      </c>
    </row>
    <row r="33" spans="2:6" s="1232" customFormat="1" ht="24.95" customHeight="1" x14ac:dyDescent="0.2">
      <c r="B33" s="1584" t="s">
        <v>469</v>
      </c>
      <c r="C33" s="1241">
        <v>7</v>
      </c>
      <c r="D33" s="1241">
        <v>8.5</v>
      </c>
      <c r="E33" s="1241">
        <v>8.5</v>
      </c>
      <c r="F33" s="1583" t="s">
        <v>470</v>
      </c>
    </row>
    <row r="34" spans="2:6" s="1232" customFormat="1" ht="24.95" customHeight="1" x14ac:dyDescent="0.2">
      <c r="B34" s="1584" t="s">
        <v>798</v>
      </c>
      <c r="C34" s="1241">
        <v>7</v>
      </c>
      <c r="D34" s="1241">
        <v>9</v>
      </c>
      <c r="E34" s="1241">
        <v>9</v>
      </c>
      <c r="F34" s="1583" t="s">
        <v>471</v>
      </c>
    </row>
    <row r="35" spans="2:6" s="1232" customFormat="1" ht="24.95" customHeight="1" x14ac:dyDescent="0.2">
      <c r="B35" s="1262" t="s">
        <v>463</v>
      </c>
      <c r="C35" s="1241">
        <v>12</v>
      </c>
      <c r="D35" s="1239">
        <v>12</v>
      </c>
      <c r="E35" s="1237">
        <v>12</v>
      </c>
      <c r="F35" s="1583" t="s">
        <v>1260</v>
      </c>
    </row>
    <row r="36" spans="2:6" s="1232" customFormat="1" ht="9" customHeight="1" x14ac:dyDescent="0.2">
      <c r="B36" s="1259"/>
      <c r="C36" s="1235"/>
      <c r="D36" s="1235"/>
      <c r="E36" s="1235"/>
      <c r="F36" s="1268"/>
    </row>
    <row r="37" spans="2:6" s="1236" customFormat="1" ht="24.95" customHeight="1" x14ac:dyDescent="0.2">
      <c r="B37" s="1260" t="s">
        <v>472</v>
      </c>
      <c r="C37" s="1241">
        <v>7</v>
      </c>
      <c r="D37" s="1234">
        <v>9.5</v>
      </c>
      <c r="E37" s="1234">
        <v>9.5</v>
      </c>
      <c r="F37" s="1269" t="s">
        <v>473</v>
      </c>
    </row>
    <row r="38" spans="2:6" s="1236" customFormat="1" ht="9" customHeight="1" thickBot="1" x14ac:dyDescent="0.25">
      <c r="B38" s="1264"/>
      <c r="C38" s="1239"/>
      <c r="D38" s="1239"/>
      <c r="E38" s="1239"/>
      <c r="F38" s="1271"/>
    </row>
    <row r="39" spans="2:6" s="1240" customFormat="1" ht="9" customHeight="1" thickTop="1" x14ac:dyDescent="0.2">
      <c r="B39" s="1265"/>
      <c r="C39" s="1242"/>
      <c r="D39" s="1242"/>
      <c r="E39" s="1242"/>
      <c r="F39" s="1272"/>
    </row>
    <row r="40" spans="2:6" s="1236" customFormat="1" ht="24.95" customHeight="1" x14ac:dyDescent="0.2">
      <c r="B40" s="1209" t="s">
        <v>1308</v>
      </c>
      <c r="C40" s="1237"/>
      <c r="D40" s="1237"/>
      <c r="E40" s="1239"/>
      <c r="F40" s="1215" t="s">
        <v>1309</v>
      </c>
    </row>
    <row r="41" spans="2:6" s="1232" customFormat="1" ht="9" customHeight="1" x14ac:dyDescent="0.2">
      <c r="B41" s="1259"/>
      <c r="C41" s="1235"/>
      <c r="D41" s="1235"/>
      <c r="E41" s="1235"/>
      <c r="F41" s="1268"/>
    </row>
    <row r="42" spans="2:6" s="1236" customFormat="1" ht="24.95" customHeight="1" x14ac:dyDescent="0.2">
      <c r="B42" s="1266" t="s">
        <v>474</v>
      </c>
      <c r="C42" s="1234">
        <v>4.5</v>
      </c>
      <c r="D42" s="1234">
        <v>4.5</v>
      </c>
      <c r="E42" s="1234">
        <v>6</v>
      </c>
      <c r="F42" s="1583" t="s">
        <v>475</v>
      </c>
    </row>
    <row r="43" spans="2:6" s="1236" customFormat="1" ht="24.95" customHeight="1" x14ac:dyDescent="0.2">
      <c r="B43" s="1584" t="s">
        <v>476</v>
      </c>
      <c r="C43" s="1234">
        <v>4.5</v>
      </c>
      <c r="D43" s="1234" t="s">
        <v>1124</v>
      </c>
      <c r="E43" s="1234">
        <v>8</v>
      </c>
      <c r="F43" s="1583" t="s">
        <v>1251</v>
      </c>
    </row>
    <row r="44" spans="2:6" s="1236" customFormat="1" ht="24.95" customHeight="1" x14ac:dyDescent="0.2">
      <c r="B44" s="1266" t="s">
        <v>477</v>
      </c>
      <c r="C44" s="1234">
        <v>4.5</v>
      </c>
      <c r="D44" s="1234" t="s">
        <v>1124</v>
      </c>
      <c r="E44" s="1234">
        <v>6</v>
      </c>
      <c r="F44" s="1583" t="s">
        <v>478</v>
      </c>
    </row>
    <row r="45" spans="2:6" s="1236" customFormat="1" ht="24.95" customHeight="1" x14ac:dyDescent="0.2">
      <c r="B45" s="1262" t="s">
        <v>463</v>
      </c>
      <c r="C45" s="1234">
        <v>10</v>
      </c>
      <c r="D45" s="1234">
        <v>10</v>
      </c>
      <c r="E45" s="1234">
        <v>10</v>
      </c>
      <c r="F45" s="1583" t="s">
        <v>1260</v>
      </c>
    </row>
    <row r="46" spans="2:6" s="1236" customFormat="1" ht="9" customHeight="1" thickBot="1" x14ac:dyDescent="0.25">
      <c r="B46" s="1263"/>
      <c r="C46" s="1238"/>
      <c r="D46" s="1238"/>
      <c r="E46" s="1238"/>
      <c r="F46" s="1270"/>
    </row>
    <row r="47" spans="2:6" s="1240" customFormat="1" ht="9" customHeight="1" thickTop="1" x14ac:dyDescent="0.2">
      <c r="B47" s="1264"/>
      <c r="C47" s="1239"/>
      <c r="D47" s="1239"/>
      <c r="E47" s="1239"/>
      <c r="F47" s="1271"/>
    </row>
    <row r="48" spans="2:6" s="1232" customFormat="1" ht="24.95" customHeight="1" x14ac:dyDescent="0.2">
      <c r="B48" s="1258" t="s">
        <v>186</v>
      </c>
      <c r="C48" s="1237"/>
      <c r="D48" s="1237"/>
      <c r="E48" s="1237"/>
      <c r="F48" s="1267" t="s">
        <v>639</v>
      </c>
    </row>
    <row r="49" spans="2:6" s="1232" customFormat="1" ht="9" customHeight="1" x14ac:dyDescent="0.2">
      <c r="B49" s="1259"/>
      <c r="C49" s="1235"/>
      <c r="D49" s="1235"/>
      <c r="E49" s="1235"/>
      <c r="F49" s="1268"/>
    </row>
    <row r="50" spans="2:6" s="1236" customFormat="1" ht="24.95" customHeight="1" x14ac:dyDescent="0.2">
      <c r="B50" s="1584" t="s">
        <v>479</v>
      </c>
      <c r="C50" s="1234"/>
      <c r="D50" s="1234"/>
      <c r="E50" s="1234"/>
      <c r="F50" s="1583" t="s">
        <v>480</v>
      </c>
    </row>
    <row r="51" spans="2:6" s="1236" customFormat="1" ht="24.95" customHeight="1" x14ac:dyDescent="0.2">
      <c r="B51" s="1584" t="s">
        <v>481</v>
      </c>
      <c r="C51" s="1234">
        <v>7</v>
      </c>
      <c r="D51" s="1234">
        <v>7.5</v>
      </c>
      <c r="E51" s="1234">
        <v>7.5</v>
      </c>
      <c r="F51" s="1583" t="s">
        <v>482</v>
      </c>
    </row>
    <row r="52" spans="2:6" s="1236" customFormat="1" ht="24.95" customHeight="1" x14ac:dyDescent="0.2">
      <c r="B52" s="1584" t="s">
        <v>1249</v>
      </c>
      <c r="C52" s="1234">
        <v>7.5</v>
      </c>
      <c r="D52" s="1234">
        <v>8</v>
      </c>
      <c r="E52" s="1234">
        <v>8</v>
      </c>
      <c r="F52" s="1583" t="s">
        <v>483</v>
      </c>
    </row>
    <row r="53" spans="2:6" s="1232" customFormat="1" ht="25.5" customHeight="1" x14ac:dyDescent="0.2">
      <c r="B53" s="1584" t="s">
        <v>484</v>
      </c>
      <c r="C53" s="1234" t="s">
        <v>1172</v>
      </c>
      <c r="D53" s="1234" t="s">
        <v>1125</v>
      </c>
      <c r="E53" s="1234" t="s">
        <v>1125</v>
      </c>
      <c r="F53" s="1583" t="s">
        <v>485</v>
      </c>
    </row>
    <row r="54" spans="2:6" s="1236" customFormat="1" ht="24.95" customHeight="1" x14ac:dyDescent="0.2">
      <c r="B54" s="1262" t="s">
        <v>463</v>
      </c>
      <c r="C54" s="1237">
        <v>12</v>
      </c>
      <c r="D54" s="1234">
        <v>12</v>
      </c>
      <c r="E54" s="1234">
        <v>12</v>
      </c>
      <c r="F54" s="1583" t="s">
        <v>1260</v>
      </c>
    </row>
    <row r="55" spans="2:6" s="1236" customFormat="1" ht="9" customHeight="1" thickBot="1" x14ac:dyDescent="0.25">
      <c r="B55" s="1263"/>
      <c r="C55" s="1243"/>
      <c r="D55" s="1243"/>
      <c r="E55" s="1243"/>
      <c r="F55" s="1270"/>
    </row>
    <row r="56" spans="2:6" s="1240" customFormat="1" ht="9" customHeight="1" thickTop="1" x14ac:dyDescent="0.2">
      <c r="B56" s="1265"/>
      <c r="C56" s="1244"/>
      <c r="D56" s="1244"/>
      <c r="E56" s="1244"/>
      <c r="F56" s="1272"/>
    </row>
    <row r="57" spans="2:6" s="1232" customFormat="1" ht="24.95" customHeight="1" x14ac:dyDescent="0.2">
      <c r="B57" s="1258" t="s">
        <v>190</v>
      </c>
      <c r="C57" s="1245"/>
      <c r="D57" s="1246"/>
      <c r="E57" s="1245"/>
      <c r="F57" s="1267" t="s">
        <v>640</v>
      </c>
    </row>
    <row r="58" spans="2:6" s="1232" customFormat="1" ht="9" customHeight="1" x14ac:dyDescent="0.2">
      <c r="B58" s="1259"/>
      <c r="C58" s="1247"/>
      <c r="D58" s="1247"/>
      <c r="E58" s="1247"/>
      <c r="F58" s="1268"/>
    </row>
    <row r="59" spans="2:6" s="1232" customFormat="1" ht="25.5" customHeight="1" x14ac:dyDescent="0.2">
      <c r="B59" s="1259"/>
      <c r="C59" s="1248" t="s">
        <v>526</v>
      </c>
      <c r="D59" s="1248" t="s">
        <v>1368</v>
      </c>
      <c r="E59" s="1248" t="s">
        <v>426</v>
      </c>
      <c r="F59" s="1268"/>
    </row>
    <row r="60" spans="2:6" s="1232" customFormat="1" ht="30.75" x14ac:dyDescent="0.2">
      <c r="B60" s="1259"/>
      <c r="C60" s="1249" t="s">
        <v>475</v>
      </c>
      <c r="D60" s="1250" t="s">
        <v>1367</v>
      </c>
      <c r="E60" s="1249" t="s">
        <v>427</v>
      </c>
      <c r="F60" s="1268"/>
    </row>
    <row r="61" spans="2:6" s="1232" customFormat="1" ht="9" customHeight="1" x14ac:dyDescent="0.2">
      <c r="B61" s="1259"/>
      <c r="C61" s="1251"/>
      <c r="D61" s="1251"/>
      <c r="E61" s="1251"/>
      <c r="F61" s="1268"/>
    </row>
    <row r="62" spans="2:6" s="1232" customFormat="1" ht="24.75" customHeight="1" x14ac:dyDescent="0.2">
      <c r="B62" s="1260" t="s">
        <v>533</v>
      </c>
      <c r="C62" s="1252"/>
      <c r="D62" s="1252"/>
      <c r="E62" s="1252"/>
      <c r="F62" s="1269" t="s">
        <v>123</v>
      </c>
    </row>
    <row r="63" spans="2:6" s="1236" customFormat="1" ht="24.95" customHeight="1" x14ac:dyDescent="0.2">
      <c r="B63" s="1584" t="s">
        <v>527</v>
      </c>
      <c r="C63" s="1234">
        <v>7</v>
      </c>
      <c r="D63" s="1234">
        <v>8.5</v>
      </c>
      <c r="E63" s="1234">
        <v>9</v>
      </c>
      <c r="F63" s="1273" t="s">
        <v>528</v>
      </c>
    </row>
    <row r="64" spans="2:6" s="1232" customFormat="1" ht="24.95" customHeight="1" x14ac:dyDescent="0.2">
      <c r="B64" s="1584" t="s">
        <v>1250</v>
      </c>
      <c r="C64" s="1234">
        <v>7</v>
      </c>
      <c r="D64" s="1234">
        <v>8.5</v>
      </c>
      <c r="E64" s="1234">
        <v>9</v>
      </c>
      <c r="F64" s="1583" t="s">
        <v>1234</v>
      </c>
    </row>
    <row r="65" spans="1:6" s="1236" customFormat="1" ht="24.75" customHeight="1" x14ac:dyDescent="0.2">
      <c r="B65" s="1584" t="s">
        <v>1770</v>
      </c>
      <c r="C65" s="1234">
        <v>7</v>
      </c>
      <c r="D65" s="1234">
        <v>8.5</v>
      </c>
      <c r="E65" s="1234">
        <v>9</v>
      </c>
      <c r="F65" s="1583" t="s">
        <v>529</v>
      </c>
    </row>
    <row r="66" spans="1:6" s="1232" customFormat="1" ht="25.5" customHeight="1" x14ac:dyDescent="0.2">
      <c r="B66" s="1584" t="s">
        <v>684</v>
      </c>
      <c r="C66" s="1234">
        <v>7</v>
      </c>
      <c r="D66" s="1234">
        <v>8.5</v>
      </c>
      <c r="E66" s="1234">
        <v>9</v>
      </c>
      <c r="F66" s="1583" t="s">
        <v>96</v>
      </c>
    </row>
    <row r="67" spans="1:6" s="1232" customFormat="1" ht="24.95" customHeight="1" x14ac:dyDescent="0.2">
      <c r="B67" s="1264" t="s">
        <v>97</v>
      </c>
      <c r="C67" s="1234">
        <v>7</v>
      </c>
      <c r="D67" s="1234">
        <v>8.5</v>
      </c>
      <c r="E67" s="1234">
        <v>9</v>
      </c>
      <c r="F67" s="1271" t="s">
        <v>98</v>
      </c>
    </row>
    <row r="68" spans="1:6" s="1236" customFormat="1" ht="24.95" customHeight="1" x14ac:dyDescent="0.2">
      <c r="B68" s="1262" t="s">
        <v>519</v>
      </c>
      <c r="C68" s="1239">
        <v>7</v>
      </c>
      <c r="D68" s="1239">
        <v>7</v>
      </c>
      <c r="E68" s="1239" t="s">
        <v>710</v>
      </c>
      <c r="F68" s="1583" t="s">
        <v>520</v>
      </c>
    </row>
    <row r="69" spans="1:6" s="1236" customFormat="1" ht="24.95" customHeight="1" x14ac:dyDescent="0.2">
      <c r="B69" s="1262" t="s">
        <v>463</v>
      </c>
      <c r="C69" s="1239">
        <v>12</v>
      </c>
      <c r="D69" s="1239">
        <v>12</v>
      </c>
      <c r="E69" s="1239">
        <v>12</v>
      </c>
      <c r="F69" s="1583" t="s">
        <v>1260</v>
      </c>
    </row>
    <row r="70" spans="1:6" s="1236" customFormat="1" ht="8.25" customHeight="1" x14ac:dyDescent="0.2">
      <c r="B70" s="1262"/>
      <c r="C70" s="1253"/>
      <c r="D70" s="1253"/>
      <c r="E70" s="1253"/>
      <c r="F70" s="1583"/>
    </row>
    <row r="71" spans="1:6" s="1232" customFormat="1" ht="25.5" customHeight="1" x14ac:dyDescent="0.2">
      <c r="B71" s="1260" t="s">
        <v>472</v>
      </c>
      <c r="C71" s="1254">
        <v>9.5</v>
      </c>
      <c r="D71" s="1235" t="s">
        <v>710</v>
      </c>
      <c r="E71" s="1235" t="s">
        <v>710</v>
      </c>
      <c r="F71" s="1269" t="s">
        <v>473</v>
      </c>
    </row>
    <row r="72" spans="1:6" s="1232" customFormat="1" ht="15" customHeight="1" thickBot="1" x14ac:dyDescent="0.25">
      <c r="B72" s="1255"/>
      <c r="C72" s="1256"/>
      <c r="D72" s="1256"/>
      <c r="E72" s="1257"/>
      <c r="F72" s="1274"/>
    </row>
    <row r="73" spans="1:6" s="206" customFormat="1" ht="9" customHeight="1" thickTop="1" x14ac:dyDescent="0.5">
      <c r="B73" s="207"/>
      <c r="C73" s="208"/>
      <c r="D73" s="208"/>
      <c r="E73" s="208"/>
      <c r="F73" s="1275"/>
    </row>
    <row r="74" spans="1:6" s="334" customFormat="1" ht="18.75" customHeight="1" x14ac:dyDescent="0.5">
      <c r="B74" s="415" t="s">
        <v>1753</v>
      </c>
      <c r="F74" s="415" t="s">
        <v>1755</v>
      </c>
    </row>
    <row r="75" spans="1:6" s="334" customFormat="1" ht="18.75" customHeight="1" x14ac:dyDescent="0.5">
      <c r="B75" s="357" t="s">
        <v>1545</v>
      </c>
      <c r="C75" s="536"/>
      <c r="D75" s="536"/>
      <c r="E75" s="536"/>
      <c r="F75" s="415" t="s">
        <v>1547</v>
      </c>
    </row>
    <row r="76" spans="1:6" s="539" customFormat="1" ht="22.5" x14ac:dyDescent="0.5">
      <c r="A76" s="334"/>
      <c r="B76" s="537" t="s">
        <v>1546</v>
      </c>
      <c r="C76" s="538"/>
      <c r="D76" s="538"/>
      <c r="E76" s="538"/>
      <c r="F76" s="539" t="s">
        <v>1548</v>
      </c>
    </row>
    <row r="77" spans="1:6" s="210" customFormat="1" x14ac:dyDescent="0.5">
      <c r="B77" s="211"/>
      <c r="C77" s="209"/>
      <c r="D77" s="209"/>
      <c r="E77" s="209"/>
      <c r="F77" s="212"/>
    </row>
    <row r="78" spans="1:6" s="206" customFormat="1" ht="9.9499999999999993" customHeight="1" x14ac:dyDescent="0.5">
      <c r="B78" s="213"/>
      <c r="C78" s="214"/>
      <c r="D78" s="214"/>
      <c r="E78" s="214"/>
      <c r="F78" s="215"/>
    </row>
    <row r="79" spans="1:6" s="210" customFormat="1" ht="9.9499999999999993" customHeight="1" x14ac:dyDescent="0.5">
      <c r="B79" s="216"/>
      <c r="C79" s="211"/>
      <c r="D79" s="211"/>
      <c r="E79" s="211"/>
      <c r="F79" s="216"/>
    </row>
    <row r="80" spans="1:6" s="205" customFormat="1" ht="23.25" x14ac:dyDescent="0.5">
      <c r="B80" s="217"/>
      <c r="C80" s="218"/>
      <c r="D80" s="218"/>
      <c r="E80" s="218"/>
      <c r="F80" s="219"/>
    </row>
    <row r="81" spans="2:6" s="206" customFormat="1" ht="9.9499999999999993" customHeight="1" x14ac:dyDescent="0.5">
      <c r="B81" s="213"/>
      <c r="C81" s="214"/>
      <c r="D81" s="214"/>
      <c r="E81" s="214"/>
      <c r="F81" s="215"/>
    </row>
    <row r="82" spans="2:6" s="221" customFormat="1" x14ac:dyDescent="0.5">
      <c r="B82" s="215"/>
      <c r="C82" s="220"/>
      <c r="D82" s="220"/>
      <c r="E82" s="220"/>
      <c r="F82" s="215"/>
    </row>
    <row r="83" spans="2:6" s="210" customFormat="1" x14ac:dyDescent="0.5">
      <c r="B83" s="211"/>
      <c r="C83" s="209"/>
      <c r="D83" s="209"/>
      <c r="E83" s="209"/>
      <c r="F83" s="212"/>
    </row>
    <row r="84" spans="2:6" s="210" customFormat="1" x14ac:dyDescent="0.5">
      <c r="B84" s="211"/>
      <c r="C84" s="209"/>
      <c r="D84" s="209"/>
      <c r="E84" s="209"/>
      <c r="F84" s="212"/>
    </row>
    <row r="85" spans="2:6" s="206" customFormat="1" ht="9.9499999999999993" customHeight="1" x14ac:dyDescent="0.5">
      <c r="B85" s="213"/>
      <c r="C85" s="214"/>
      <c r="D85" s="214"/>
      <c r="E85" s="214"/>
      <c r="F85" s="215"/>
    </row>
    <row r="86" spans="2:6" s="221" customFormat="1" x14ac:dyDescent="0.5">
      <c r="B86" s="215"/>
      <c r="C86" s="220"/>
      <c r="D86" s="220"/>
      <c r="E86" s="220"/>
      <c r="F86" s="215"/>
    </row>
    <row r="87" spans="2:6" s="210" customFormat="1" x14ac:dyDescent="0.5">
      <c r="B87" s="211"/>
      <c r="C87" s="209"/>
      <c r="D87" s="209"/>
      <c r="E87" s="209"/>
      <c r="F87" s="212"/>
    </row>
    <row r="88" spans="2:6" s="210" customFormat="1" x14ac:dyDescent="0.5">
      <c r="B88" s="211"/>
      <c r="C88" s="209"/>
      <c r="D88" s="209"/>
      <c r="E88" s="209"/>
      <c r="F88" s="212"/>
    </row>
    <row r="89" spans="2:6" s="210" customFormat="1" x14ac:dyDescent="0.5">
      <c r="B89" s="211"/>
      <c r="C89" s="209"/>
      <c r="D89" s="209"/>
      <c r="E89" s="209"/>
      <c r="F89" s="212"/>
    </row>
    <row r="90" spans="2:6" s="210" customFormat="1" x14ac:dyDescent="0.5">
      <c r="B90" s="211"/>
      <c r="C90" s="209"/>
      <c r="D90" s="209"/>
      <c r="E90" s="209"/>
      <c r="F90" s="212"/>
    </row>
    <row r="91" spans="2:6" s="210" customFormat="1" x14ac:dyDescent="0.5">
      <c r="B91" s="222"/>
      <c r="C91" s="209"/>
      <c r="D91" s="209"/>
      <c r="E91" s="209"/>
      <c r="F91" s="212"/>
    </row>
    <row r="92" spans="2:6" s="221" customFormat="1" x14ac:dyDescent="0.5">
      <c r="B92" s="215"/>
      <c r="C92" s="220"/>
      <c r="D92" s="220"/>
      <c r="E92" s="220"/>
      <c r="F92" s="215"/>
    </row>
    <row r="93" spans="2:6" s="210" customFormat="1" x14ac:dyDescent="0.5">
      <c r="B93" s="215"/>
      <c r="C93" s="223"/>
      <c r="D93" s="223"/>
      <c r="E93" s="223"/>
      <c r="F93" s="215"/>
    </row>
    <row r="94" spans="2:6" s="221" customFormat="1" x14ac:dyDescent="0.5">
      <c r="B94" s="215"/>
      <c r="C94" s="220"/>
      <c r="D94" s="220"/>
      <c r="E94" s="220"/>
      <c r="F94" s="215"/>
    </row>
    <row r="95" spans="2:6" s="210" customFormat="1" x14ac:dyDescent="0.5">
      <c r="B95" s="211"/>
      <c r="C95" s="209"/>
      <c r="D95" s="209"/>
      <c r="E95" s="209"/>
      <c r="F95" s="212"/>
    </row>
    <row r="96" spans="2:6" s="210" customFormat="1" x14ac:dyDescent="0.5">
      <c r="B96" s="211"/>
      <c r="C96" s="209"/>
      <c r="D96" s="209"/>
      <c r="E96" s="209"/>
      <c r="F96" s="212"/>
    </row>
    <row r="97" spans="2:6" s="206" customFormat="1" ht="9.9499999999999993" customHeight="1" x14ac:dyDescent="0.5">
      <c r="B97" s="213"/>
      <c r="C97" s="214"/>
      <c r="D97" s="214"/>
      <c r="E97" s="214"/>
      <c r="F97" s="215"/>
    </row>
    <row r="98" spans="2:6" s="221" customFormat="1" x14ac:dyDescent="0.5">
      <c r="B98" s="215"/>
      <c r="C98" s="220"/>
      <c r="D98" s="220"/>
      <c r="E98" s="220"/>
      <c r="F98" s="215"/>
    </row>
    <row r="99" spans="2:6" s="210" customFormat="1" x14ac:dyDescent="0.5">
      <c r="B99" s="211"/>
      <c r="C99" s="209"/>
      <c r="D99" s="209"/>
      <c r="E99" s="209"/>
      <c r="F99" s="212"/>
    </row>
    <row r="100" spans="2:6" s="210" customFormat="1" x14ac:dyDescent="0.5">
      <c r="B100" s="211"/>
      <c r="C100" s="209"/>
      <c r="D100" s="209"/>
      <c r="E100" s="209"/>
      <c r="F100" s="212"/>
    </row>
    <row r="101" spans="2:6" s="210" customFormat="1" x14ac:dyDescent="0.5">
      <c r="B101" s="211"/>
      <c r="C101" s="209"/>
      <c r="D101" s="209"/>
      <c r="E101" s="209"/>
      <c r="F101" s="212"/>
    </row>
    <row r="102" spans="2:6" s="210" customFormat="1" ht="9.9499999999999993" customHeight="1" x14ac:dyDescent="0.5">
      <c r="B102" s="215"/>
      <c r="C102" s="224"/>
      <c r="D102" s="224"/>
      <c r="E102" s="224"/>
      <c r="F102" s="215"/>
    </row>
    <row r="103" spans="2:6" x14ac:dyDescent="0.5">
      <c r="B103" s="225"/>
      <c r="C103" s="226"/>
      <c r="D103" s="226"/>
      <c r="E103" s="226"/>
      <c r="F103" s="225"/>
    </row>
    <row r="104" spans="2:6" x14ac:dyDescent="0.5">
      <c r="B104" s="225"/>
      <c r="C104" s="226"/>
      <c r="D104" s="226"/>
      <c r="E104" s="226"/>
      <c r="F104" s="225"/>
    </row>
    <row r="105" spans="2:6" x14ac:dyDescent="0.5">
      <c r="B105" s="225"/>
      <c r="C105" s="200"/>
      <c r="D105" s="200"/>
      <c r="E105" s="200"/>
      <c r="F105" s="200"/>
    </row>
    <row r="106" spans="2:6" x14ac:dyDescent="0.5">
      <c r="B106" s="225"/>
      <c r="C106" s="200"/>
      <c r="D106" s="200"/>
      <c r="E106" s="200"/>
      <c r="F106" s="200"/>
    </row>
    <row r="107" spans="2:6" x14ac:dyDescent="0.5">
      <c r="B107" s="225"/>
      <c r="C107" s="200"/>
      <c r="D107" s="200"/>
      <c r="E107" s="200"/>
      <c r="F107" s="200"/>
    </row>
    <row r="108" spans="2:6" x14ac:dyDescent="0.5">
      <c r="B108" s="225"/>
      <c r="C108" s="225"/>
      <c r="D108" s="225"/>
      <c r="E108" s="225"/>
      <c r="F108" s="225"/>
    </row>
    <row r="109" spans="2:6" x14ac:dyDescent="0.5">
      <c r="B109" s="225"/>
      <c r="C109" s="226"/>
      <c r="D109" s="226"/>
      <c r="E109" s="226"/>
      <c r="F109" s="225"/>
    </row>
    <row r="110" spans="2:6" x14ac:dyDescent="0.5">
      <c r="B110" s="225"/>
      <c r="C110" s="226"/>
      <c r="D110" s="226"/>
      <c r="E110" s="226"/>
      <c r="F110" s="225"/>
    </row>
    <row r="111" spans="2:6" x14ac:dyDescent="0.5">
      <c r="B111" s="225"/>
      <c r="C111" s="226"/>
      <c r="D111" s="226"/>
      <c r="E111" s="226"/>
      <c r="F111" s="225"/>
    </row>
    <row r="112" spans="2:6" x14ac:dyDescent="0.5">
      <c r="B112" s="225"/>
      <c r="C112" s="226"/>
      <c r="D112" s="226"/>
      <c r="E112" s="226"/>
      <c r="F112" s="225"/>
    </row>
    <row r="113" spans="2:6" x14ac:dyDescent="0.5">
      <c r="B113" s="225"/>
      <c r="C113" s="226"/>
      <c r="D113" s="226"/>
      <c r="E113" s="226"/>
      <c r="F113" s="225"/>
    </row>
    <row r="114" spans="2:6" x14ac:dyDescent="0.5">
      <c r="B114" s="225"/>
      <c r="C114" s="226"/>
      <c r="D114" s="226"/>
      <c r="E114" s="226"/>
      <c r="F114" s="225"/>
    </row>
    <row r="115" spans="2:6" x14ac:dyDescent="0.5">
      <c r="B115" s="225"/>
      <c r="C115" s="226"/>
      <c r="D115" s="226"/>
      <c r="E115" s="226"/>
      <c r="F115" s="225"/>
    </row>
    <row r="116" spans="2:6" x14ac:dyDescent="0.5">
      <c r="B116" s="225"/>
      <c r="C116" s="226"/>
      <c r="D116" s="226"/>
      <c r="E116" s="226"/>
      <c r="F116" s="225"/>
    </row>
    <row r="117" spans="2:6" x14ac:dyDescent="0.5">
      <c r="B117" s="225"/>
      <c r="C117" s="226"/>
      <c r="D117" s="226"/>
      <c r="E117" s="226"/>
      <c r="F117" s="225"/>
    </row>
    <row r="118" spans="2:6" x14ac:dyDescent="0.5">
      <c r="B118" s="225"/>
      <c r="C118" s="226"/>
      <c r="D118" s="226"/>
      <c r="E118" s="226"/>
      <c r="F118" s="225"/>
    </row>
    <row r="119" spans="2:6" x14ac:dyDescent="0.5">
      <c r="B119" s="225"/>
      <c r="C119" s="226"/>
      <c r="D119" s="226"/>
      <c r="E119" s="226"/>
      <c r="F119" s="225"/>
    </row>
    <row r="120" spans="2:6" x14ac:dyDescent="0.5">
      <c r="B120" s="225"/>
      <c r="C120" s="226"/>
      <c r="D120" s="226"/>
      <c r="E120" s="226"/>
      <c r="F120" s="225"/>
    </row>
    <row r="121" spans="2:6" x14ac:dyDescent="0.5">
      <c r="B121" s="225"/>
      <c r="C121" s="226"/>
      <c r="D121" s="226"/>
      <c r="E121" s="226"/>
      <c r="F121" s="225"/>
    </row>
    <row r="122" spans="2:6" x14ac:dyDescent="0.5">
      <c r="B122" s="225"/>
      <c r="C122" s="226"/>
      <c r="D122" s="226"/>
      <c r="E122" s="226"/>
      <c r="F122" s="225"/>
    </row>
    <row r="123" spans="2:6" x14ac:dyDescent="0.5">
      <c r="B123" s="225"/>
      <c r="C123" s="226"/>
      <c r="D123" s="226"/>
      <c r="E123" s="226"/>
      <c r="F123" s="225"/>
    </row>
    <row r="124" spans="2:6" x14ac:dyDescent="0.5">
      <c r="B124" s="225"/>
      <c r="C124" s="226"/>
      <c r="D124" s="226"/>
      <c r="E124" s="226"/>
      <c r="F124" s="225"/>
    </row>
    <row r="125" spans="2:6" x14ac:dyDescent="0.5">
      <c r="B125" s="225"/>
      <c r="C125" s="226"/>
      <c r="D125" s="226"/>
      <c r="E125" s="226"/>
      <c r="F125" s="225"/>
    </row>
    <row r="126" spans="2:6" x14ac:dyDescent="0.5">
      <c r="B126" s="225"/>
      <c r="C126" s="226"/>
      <c r="D126" s="226"/>
      <c r="E126" s="226"/>
      <c r="F126" s="225"/>
    </row>
    <row r="127" spans="2:6" x14ac:dyDescent="0.5">
      <c r="B127" s="225"/>
      <c r="C127" s="226"/>
      <c r="D127" s="226"/>
      <c r="E127" s="226"/>
      <c r="F127" s="225"/>
    </row>
    <row r="128" spans="2:6" x14ac:dyDescent="0.5">
      <c r="B128" s="225"/>
      <c r="C128" s="226"/>
      <c r="D128" s="226"/>
      <c r="E128" s="226"/>
      <c r="F128" s="225"/>
    </row>
    <row r="129" spans="2:6" x14ac:dyDescent="0.5">
      <c r="B129" s="225"/>
      <c r="C129" s="226"/>
      <c r="D129" s="226"/>
      <c r="E129" s="226"/>
      <c r="F129" s="225"/>
    </row>
    <row r="130" spans="2:6" x14ac:dyDescent="0.5">
      <c r="B130" s="225"/>
      <c r="C130" s="226"/>
      <c r="D130" s="226"/>
      <c r="E130" s="226"/>
      <c r="F130" s="225"/>
    </row>
    <row r="131" spans="2:6" x14ac:dyDescent="0.5">
      <c r="B131" s="225"/>
      <c r="C131" s="226"/>
      <c r="D131" s="226"/>
      <c r="E131" s="226"/>
      <c r="F131" s="225"/>
    </row>
    <row r="132" spans="2:6" x14ac:dyDescent="0.5">
      <c r="B132" s="225"/>
      <c r="C132" s="226"/>
      <c r="D132" s="226"/>
      <c r="E132" s="226"/>
      <c r="F132" s="225"/>
    </row>
    <row r="133" spans="2:6" x14ac:dyDescent="0.5">
      <c r="B133" s="225"/>
      <c r="C133" s="226"/>
      <c r="D133" s="226"/>
      <c r="E133" s="226"/>
      <c r="F133" s="225"/>
    </row>
    <row r="134" spans="2:6" x14ac:dyDescent="0.5">
      <c r="B134" s="225"/>
      <c r="C134" s="226"/>
      <c r="D134" s="226"/>
      <c r="E134" s="226"/>
      <c r="F134" s="225"/>
    </row>
    <row r="135" spans="2:6" x14ac:dyDescent="0.5">
      <c r="B135" s="225"/>
      <c r="C135" s="226"/>
      <c r="D135" s="226"/>
      <c r="E135" s="226"/>
      <c r="F135" s="225"/>
    </row>
    <row r="136" spans="2:6" x14ac:dyDescent="0.5">
      <c r="B136" s="225"/>
      <c r="C136" s="226"/>
      <c r="D136" s="226"/>
      <c r="E136" s="226"/>
      <c r="F136" s="225"/>
    </row>
    <row r="137" spans="2:6" x14ac:dyDescent="0.5">
      <c r="B137" s="225"/>
      <c r="C137" s="226"/>
      <c r="D137" s="226"/>
      <c r="E137" s="226"/>
      <c r="F137" s="225"/>
    </row>
    <row r="138" spans="2:6" x14ac:dyDescent="0.5">
      <c r="B138" s="225"/>
      <c r="C138" s="226"/>
      <c r="D138" s="226"/>
      <c r="E138" s="226"/>
      <c r="F138" s="225"/>
    </row>
    <row r="139" spans="2:6" x14ac:dyDescent="0.5">
      <c r="B139" s="225"/>
      <c r="C139" s="226"/>
      <c r="D139" s="226"/>
      <c r="E139" s="226"/>
      <c r="F139" s="225"/>
    </row>
    <row r="140" spans="2:6" x14ac:dyDescent="0.5">
      <c r="B140" s="225"/>
      <c r="C140" s="226"/>
      <c r="D140" s="226"/>
      <c r="E140" s="226"/>
      <c r="F140" s="225"/>
    </row>
    <row r="141" spans="2:6" x14ac:dyDescent="0.5">
      <c r="B141" s="225"/>
      <c r="C141" s="226"/>
      <c r="D141" s="226"/>
      <c r="E141" s="226"/>
      <c r="F141" s="225"/>
    </row>
    <row r="142" spans="2:6" x14ac:dyDescent="0.5">
      <c r="B142" s="225"/>
      <c r="C142" s="226"/>
      <c r="D142" s="226"/>
      <c r="E142" s="226"/>
      <c r="F142" s="225"/>
    </row>
    <row r="143" spans="2:6" x14ac:dyDescent="0.5">
      <c r="B143" s="225"/>
      <c r="C143" s="226"/>
      <c r="D143" s="226"/>
      <c r="E143" s="226"/>
      <c r="F143" s="225"/>
    </row>
    <row r="144" spans="2:6" x14ac:dyDescent="0.5">
      <c r="B144" s="225"/>
      <c r="C144" s="226"/>
      <c r="D144" s="226"/>
      <c r="E144" s="226"/>
      <c r="F144" s="225"/>
    </row>
    <row r="145" spans="2:6" x14ac:dyDescent="0.5">
      <c r="B145" s="225"/>
      <c r="C145" s="226"/>
      <c r="D145" s="226"/>
      <c r="E145" s="226"/>
      <c r="F145" s="225"/>
    </row>
    <row r="146" spans="2:6" x14ac:dyDescent="0.5">
      <c r="B146" s="225"/>
      <c r="C146" s="226"/>
      <c r="D146" s="226"/>
      <c r="E146" s="226"/>
      <c r="F146" s="225"/>
    </row>
    <row r="147" spans="2:6" x14ac:dyDescent="0.5">
      <c r="B147" s="225"/>
      <c r="C147" s="226"/>
      <c r="D147" s="226"/>
      <c r="E147" s="226"/>
      <c r="F147" s="225"/>
    </row>
    <row r="148" spans="2:6" x14ac:dyDescent="0.5">
      <c r="B148" s="225"/>
      <c r="C148" s="226"/>
      <c r="D148" s="226"/>
      <c r="E148" s="226"/>
      <c r="F148" s="225"/>
    </row>
    <row r="149" spans="2:6" x14ac:dyDescent="0.5">
      <c r="B149" s="225"/>
      <c r="C149" s="226"/>
      <c r="D149" s="226"/>
      <c r="E149" s="226"/>
      <c r="F149" s="225"/>
    </row>
    <row r="150" spans="2:6" x14ac:dyDescent="0.5">
      <c r="B150" s="225"/>
      <c r="C150" s="226"/>
      <c r="D150" s="226"/>
      <c r="E150" s="226"/>
      <c r="F150" s="225"/>
    </row>
    <row r="151" spans="2:6" x14ac:dyDescent="0.5">
      <c r="B151" s="225"/>
      <c r="C151" s="226"/>
      <c r="D151" s="226"/>
      <c r="E151" s="226"/>
      <c r="F151" s="225"/>
    </row>
    <row r="152" spans="2:6" x14ac:dyDescent="0.5">
      <c r="B152" s="225"/>
      <c r="C152" s="226"/>
      <c r="D152" s="226"/>
      <c r="E152" s="226"/>
      <c r="F152" s="225"/>
    </row>
    <row r="153" spans="2:6" x14ac:dyDescent="0.5">
      <c r="B153" s="225"/>
      <c r="C153" s="226"/>
      <c r="D153" s="226"/>
      <c r="E153" s="226"/>
      <c r="F153" s="225"/>
    </row>
    <row r="154" spans="2:6" x14ac:dyDescent="0.5">
      <c r="B154" s="225"/>
      <c r="C154" s="226"/>
      <c r="D154" s="226"/>
      <c r="E154" s="226"/>
      <c r="F154" s="225"/>
    </row>
    <row r="155" spans="2:6" x14ac:dyDescent="0.5">
      <c r="B155" s="225"/>
      <c r="C155" s="226"/>
      <c r="D155" s="226"/>
      <c r="E155" s="226"/>
      <c r="F155" s="225"/>
    </row>
    <row r="156" spans="2:6" x14ac:dyDescent="0.5">
      <c r="B156" s="225"/>
      <c r="C156" s="226"/>
      <c r="D156" s="226"/>
      <c r="E156" s="226"/>
      <c r="F156" s="225"/>
    </row>
    <row r="157" spans="2:6" x14ac:dyDescent="0.5">
      <c r="B157" s="225"/>
      <c r="C157" s="226"/>
      <c r="D157" s="226"/>
      <c r="E157" s="226"/>
      <c r="F157" s="225"/>
    </row>
    <row r="158" spans="2:6" x14ac:dyDescent="0.5">
      <c r="B158" s="225"/>
      <c r="C158" s="226"/>
      <c r="D158" s="226"/>
      <c r="E158" s="226"/>
      <c r="F158" s="225"/>
    </row>
    <row r="159" spans="2:6" x14ac:dyDescent="0.5">
      <c r="B159" s="225"/>
      <c r="C159" s="226"/>
      <c r="D159" s="226"/>
      <c r="E159" s="226"/>
      <c r="F159" s="225"/>
    </row>
    <row r="160" spans="2:6" x14ac:dyDescent="0.5">
      <c r="B160" s="225"/>
      <c r="C160" s="226"/>
      <c r="D160" s="226"/>
      <c r="E160" s="226"/>
      <c r="F160" s="225"/>
    </row>
    <row r="161" spans="2:6" x14ac:dyDescent="0.5">
      <c r="B161" s="225"/>
      <c r="C161" s="226"/>
      <c r="D161" s="226"/>
      <c r="E161" s="226"/>
      <c r="F161" s="225"/>
    </row>
    <row r="162" spans="2:6" x14ac:dyDescent="0.5">
      <c r="B162" s="225"/>
      <c r="C162" s="226"/>
      <c r="D162" s="226"/>
      <c r="E162" s="226"/>
      <c r="F162" s="225"/>
    </row>
    <row r="163" spans="2:6" x14ac:dyDescent="0.5">
      <c r="B163" s="225"/>
      <c r="C163" s="226"/>
      <c r="D163" s="226"/>
      <c r="E163" s="226"/>
      <c r="F163" s="225"/>
    </row>
    <row r="164" spans="2:6" x14ac:dyDescent="0.5">
      <c r="B164" s="225"/>
      <c r="C164" s="226"/>
      <c r="D164" s="226"/>
      <c r="E164" s="226"/>
      <c r="F164" s="225"/>
    </row>
    <row r="165" spans="2:6" x14ac:dyDescent="0.5">
      <c r="B165" s="225"/>
      <c r="C165" s="226"/>
      <c r="D165" s="226"/>
      <c r="E165" s="226"/>
      <c r="F165" s="225"/>
    </row>
    <row r="166" spans="2:6" x14ac:dyDescent="0.5">
      <c r="B166" s="225"/>
      <c r="C166" s="226"/>
      <c r="D166" s="226"/>
      <c r="E166" s="226"/>
      <c r="F166" s="225"/>
    </row>
    <row r="167" spans="2:6" x14ac:dyDescent="0.5">
      <c r="B167" s="225"/>
      <c r="C167" s="226"/>
      <c r="D167" s="226"/>
      <c r="E167" s="226"/>
      <c r="F167" s="225"/>
    </row>
    <row r="168" spans="2:6" x14ac:dyDescent="0.5">
      <c r="B168" s="225"/>
      <c r="C168" s="226"/>
      <c r="D168" s="226"/>
      <c r="E168" s="226"/>
      <c r="F168" s="225"/>
    </row>
    <row r="169" spans="2:6" x14ac:dyDescent="0.5">
      <c r="B169" s="225"/>
      <c r="C169" s="226"/>
      <c r="D169" s="226"/>
      <c r="E169" s="226"/>
      <c r="F169" s="225"/>
    </row>
    <row r="170" spans="2:6" x14ac:dyDescent="0.5">
      <c r="B170" s="225"/>
      <c r="C170" s="226"/>
      <c r="D170" s="226"/>
      <c r="E170" s="226"/>
      <c r="F170" s="225"/>
    </row>
    <row r="171" spans="2:6" x14ac:dyDescent="0.5">
      <c r="B171" s="225"/>
      <c r="C171" s="226"/>
      <c r="D171" s="226"/>
      <c r="E171" s="226"/>
      <c r="F171" s="225"/>
    </row>
    <row r="172" spans="2:6" x14ac:dyDescent="0.5">
      <c r="B172" s="225"/>
      <c r="C172" s="226"/>
      <c r="D172" s="226"/>
      <c r="E172" s="226"/>
      <c r="F172" s="225"/>
    </row>
    <row r="173" spans="2:6" x14ac:dyDescent="0.5">
      <c r="B173" s="225"/>
      <c r="C173" s="226"/>
      <c r="D173" s="226"/>
      <c r="E173" s="226"/>
      <c r="F173" s="225"/>
    </row>
    <row r="174" spans="2:6" x14ac:dyDescent="0.5">
      <c r="B174" s="225"/>
      <c r="C174" s="226"/>
      <c r="D174" s="226"/>
      <c r="E174" s="226"/>
      <c r="F174" s="225"/>
    </row>
    <row r="175" spans="2:6" x14ac:dyDescent="0.5">
      <c r="B175" s="225"/>
      <c r="C175" s="226"/>
      <c r="D175" s="226"/>
      <c r="E175" s="226"/>
      <c r="F175" s="225"/>
    </row>
    <row r="176" spans="2:6" x14ac:dyDescent="0.5">
      <c r="B176" s="225"/>
      <c r="C176" s="226"/>
      <c r="D176" s="226"/>
      <c r="E176" s="226"/>
      <c r="F176" s="225"/>
    </row>
  </sheetData>
  <mergeCells count="4">
    <mergeCell ref="B3:F3"/>
    <mergeCell ref="B5:F5"/>
    <mergeCell ref="F9:F12"/>
    <mergeCell ref="B9:B12"/>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tabSelected="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3.42578125" style="11" customWidth="1"/>
    <col min="6" max="6" width="12.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54" t="s">
        <v>1614</v>
      </c>
      <c r="D2" s="1754"/>
      <c r="E2" s="1754"/>
      <c r="F2" s="7"/>
    </row>
    <row r="3" spans="2:13" s="5" customFormat="1" ht="17.25" customHeight="1" x14ac:dyDescent="0.85">
      <c r="B3" s="1"/>
      <c r="C3" s="1578"/>
      <c r="D3" s="1546"/>
      <c r="E3" s="752"/>
      <c r="F3" s="3"/>
      <c r="G3" s="2"/>
      <c r="H3" s="2"/>
      <c r="I3" s="2"/>
      <c r="J3" s="2"/>
      <c r="K3" s="2"/>
      <c r="L3" s="2"/>
      <c r="M3" s="2"/>
    </row>
    <row r="4" spans="2:13" ht="36.75" x14ac:dyDescent="0.85">
      <c r="C4" s="1754" t="s">
        <v>1933</v>
      </c>
      <c r="D4" s="1754"/>
      <c r="E4" s="1754"/>
      <c r="F4" s="10"/>
    </row>
    <row r="5" spans="2:13" s="5" customFormat="1" ht="19.5" customHeight="1" thickBot="1" x14ac:dyDescent="0.7">
      <c r="B5" s="1"/>
      <c r="C5" s="2"/>
      <c r="D5" s="3"/>
      <c r="E5" s="4"/>
      <c r="F5" s="3"/>
      <c r="G5" s="2"/>
      <c r="H5" s="2"/>
      <c r="I5" s="2"/>
      <c r="J5" s="2"/>
      <c r="K5" s="2"/>
      <c r="L5" s="2"/>
      <c r="M5" s="2"/>
    </row>
    <row r="6" spans="2:13" ht="8.25" customHeight="1" thickTop="1" x14ac:dyDescent="0.5">
      <c r="B6" s="12"/>
      <c r="C6" s="13"/>
      <c r="D6" s="14"/>
      <c r="E6" s="13"/>
      <c r="F6" s="15"/>
    </row>
    <row r="7" spans="2:13" ht="21" customHeight="1" x14ac:dyDescent="0.5">
      <c r="B7" s="16"/>
      <c r="C7" s="17"/>
      <c r="D7" s="18"/>
      <c r="E7" s="17"/>
      <c r="F7" s="19"/>
    </row>
    <row r="8" spans="2:13" s="20" customFormat="1" ht="21.2" customHeight="1" x14ac:dyDescent="0.7">
      <c r="B8" s="753" t="s">
        <v>1024</v>
      </c>
      <c r="C8" s="754" t="s">
        <v>907</v>
      </c>
      <c r="D8" s="754" t="s">
        <v>908</v>
      </c>
      <c r="E8" s="755" t="s">
        <v>1023</v>
      </c>
      <c r="F8" s="756" t="s">
        <v>1025</v>
      </c>
    </row>
    <row r="9" spans="2:13" s="20" customFormat="1" ht="21" customHeight="1" x14ac:dyDescent="0.7">
      <c r="B9" s="757"/>
      <c r="C9" s="758"/>
      <c r="D9" s="759" t="s">
        <v>1140</v>
      </c>
      <c r="E9" s="758"/>
      <c r="F9" s="760"/>
    </row>
    <row r="10" spans="2:13" s="20" customFormat="1" ht="9.75" customHeight="1" x14ac:dyDescent="0.65">
      <c r="B10" s="21"/>
      <c r="C10" s="22"/>
      <c r="D10" s="23"/>
      <c r="E10" s="24"/>
      <c r="F10" s="25"/>
    </row>
    <row r="11" spans="2:13" s="20" customFormat="1" ht="32.25" customHeight="1" x14ac:dyDescent="0.65">
      <c r="B11" s="21"/>
      <c r="C11" s="1618" t="s">
        <v>1738</v>
      </c>
      <c r="D11" s="299" t="s">
        <v>1740</v>
      </c>
      <c r="E11" s="1619" t="s">
        <v>1739</v>
      </c>
      <c r="F11" s="25"/>
    </row>
    <row r="12" spans="2:13" s="302" customFormat="1" ht="23.25" customHeight="1" x14ac:dyDescent="0.65">
      <c r="B12" s="297"/>
      <c r="C12" s="298" t="s">
        <v>1684</v>
      </c>
      <c r="D12" s="299" t="s">
        <v>1870</v>
      </c>
      <c r="E12" s="300" t="s">
        <v>1224</v>
      </c>
      <c r="F12" s="301"/>
    </row>
    <row r="13" spans="2:13" s="8" customFormat="1" ht="23.25" customHeight="1" x14ac:dyDescent="0.65">
      <c r="B13" s="303">
        <v>1</v>
      </c>
      <c r="C13" s="1745" t="s">
        <v>1685</v>
      </c>
      <c r="D13" s="304" t="s">
        <v>1141</v>
      </c>
      <c r="E13" s="1748" t="s">
        <v>1026</v>
      </c>
      <c r="F13" s="306">
        <v>1</v>
      </c>
    </row>
    <row r="14" spans="2:13" s="8" customFormat="1" ht="23.25" customHeight="1" x14ac:dyDescent="0.65">
      <c r="B14" s="303">
        <v>2</v>
      </c>
      <c r="C14" s="1746" t="s">
        <v>1819</v>
      </c>
      <c r="D14" s="304" t="s">
        <v>1142</v>
      </c>
      <c r="E14" s="1749" t="s">
        <v>1820</v>
      </c>
      <c r="F14" s="306">
        <v>2</v>
      </c>
    </row>
    <row r="15" spans="2:13" s="8" customFormat="1" ht="23.25" customHeight="1" x14ac:dyDescent="0.65">
      <c r="B15" s="303">
        <v>3</v>
      </c>
      <c r="C15" s="1746" t="s">
        <v>1158</v>
      </c>
      <c r="D15" s="304" t="s">
        <v>1143</v>
      </c>
      <c r="E15" s="1749" t="s">
        <v>1953</v>
      </c>
      <c r="F15" s="306">
        <v>3</v>
      </c>
    </row>
    <row r="16" spans="2:13" s="8" customFormat="1" ht="23.25" customHeight="1" x14ac:dyDescent="0.65">
      <c r="B16" s="303">
        <v>4</v>
      </c>
      <c r="C16" s="1746" t="s">
        <v>1126</v>
      </c>
      <c r="D16" s="304" t="s">
        <v>1650</v>
      </c>
      <c r="E16" s="1749" t="s">
        <v>1127</v>
      </c>
      <c r="F16" s="306">
        <v>4</v>
      </c>
    </row>
    <row r="17" spans="2:6" s="8" customFormat="1" ht="23.25" customHeight="1" x14ac:dyDescent="0.65">
      <c r="B17" s="309">
        <v>5</v>
      </c>
      <c r="C17" s="1746" t="s">
        <v>1674</v>
      </c>
      <c r="D17" s="304" t="s">
        <v>1144</v>
      </c>
      <c r="E17" s="1749" t="s">
        <v>1644</v>
      </c>
      <c r="F17" s="310">
        <v>5</v>
      </c>
    </row>
    <row r="18" spans="2:6" s="8" customFormat="1" ht="54.75" customHeight="1" x14ac:dyDescent="0.65">
      <c r="B18" s="1522">
        <v>6</v>
      </c>
      <c r="C18" s="1747" t="s">
        <v>1949</v>
      </c>
      <c r="D18" s="304" t="s">
        <v>1145</v>
      </c>
      <c r="E18" s="1750" t="s">
        <v>1954</v>
      </c>
      <c r="F18" s="1523">
        <v>6</v>
      </c>
    </row>
    <row r="19" spans="2:6" s="8" customFormat="1" ht="24" customHeight="1" x14ac:dyDescent="0.65">
      <c r="B19" s="303">
        <v>7</v>
      </c>
      <c r="C19" s="1746" t="s">
        <v>1950</v>
      </c>
      <c r="D19" s="304" t="s">
        <v>1146</v>
      </c>
      <c r="E19" s="1750" t="s">
        <v>1955</v>
      </c>
      <c r="F19" s="306">
        <v>7</v>
      </c>
    </row>
    <row r="20" spans="2:6" s="8" customFormat="1" ht="48.75" customHeight="1" x14ac:dyDescent="0.65">
      <c r="B20" s="303">
        <v>8</v>
      </c>
      <c r="C20" s="1747" t="s">
        <v>1951</v>
      </c>
      <c r="D20" s="304" t="s">
        <v>1147</v>
      </c>
      <c r="E20" s="1750" t="s">
        <v>1956</v>
      </c>
      <c r="F20" s="306">
        <v>8</v>
      </c>
    </row>
    <row r="21" spans="2:6" s="8" customFormat="1" ht="50.25" customHeight="1" x14ac:dyDescent="0.65">
      <c r="B21" s="303">
        <v>9</v>
      </c>
      <c r="C21" s="1747" t="s">
        <v>1952</v>
      </c>
      <c r="D21" s="304" t="s">
        <v>1223</v>
      </c>
      <c r="E21" s="1750" t="s">
        <v>1957</v>
      </c>
      <c r="F21" s="306">
        <v>9</v>
      </c>
    </row>
    <row r="22" spans="2:6" s="8" customFormat="1" ht="23.25" customHeight="1" x14ac:dyDescent="0.65">
      <c r="B22" s="303">
        <v>10</v>
      </c>
      <c r="C22" s="1746" t="s">
        <v>1132</v>
      </c>
      <c r="D22" s="304" t="s">
        <v>1223</v>
      </c>
      <c r="E22" s="1749" t="s">
        <v>1128</v>
      </c>
      <c r="F22" s="306">
        <v>10</v>
      </c>
    </row>
    <row r="23" spans="2:6" s="8" customFormat="1" ht="23.25" customHeight="1" x14ac:dyDescent="0.65">
      <c r="B23" s="303">
        <v>11</v>
      </c>
      <c r="C23" s="1746" t="s">
        <v>1686</v>
      </c>
      <c r="D23" s="304" t="s">
        <v>1148</v>
      </c>
      <c r="E23" s="1751" t="s">
        <v>1027</v>
      </c>
      <c r="F23" s="306">
        <v>11</v>
      </c>
    </row>
    <row r="24" spans="2:6" s="8" customFormat="1" ht="23.25" customHeight="1" x14ac:dyDescent="0.65">
      <c r="B24" s="303">
        <v>12</v>
      </c>
      <c r="C24" s="307" t="s">
        <v>1690</v>
      </c>
      <c r="D24" s="304" t="s">
        <v>1844</v>
      </c>
      <c r="E24" s="305" t="s">
        <v>1161</v>
      </c>
      <c r="F24" s="306">
        <v>12</v>
      </c>
    </row>
    <row r="25" spans="2:6" s="8" customFormat="1" ht="23.25" customHeight="1" x14ac:dyDescent="0.65">
      <c r="B25" s="303">
        <v>13</v>
      </c>
      <c r="C25" s="307" t="s">
        <v>1675</v>
      </c>
      <c r="D25" s="304" t="s">
        <v>1845</v>
      </c>
      <c r="E25" s="311" t="s">
        <v>1133</v>
      </c>
      <c r="F25" s="306">
        <v>13</v>
      </c>
    </row>
    <row r="26" spans="2:6" s="8" customFormat="1" ht="23.25" customHeight="1" x14ac:dyDescent="0.65">
      <c r="B26" s="303">
        <v>14</v>
      </c>
      <c r="C26" s="307" t="s">
        <v>1676</v>
      </c>
      <c r="D26" s="304" t="s">
        <v>1845</v>
      </c>
      <c r="E26" s="311" t="s">
        <v>1129</v>
      </c>
      <c r="F26" s="306">
        <v>14</v>
      </c>
    </row>
    <row r="27" spans="2:6" s="8" customFormat="1" ht="23.25" customHeight="1" x14ac:dyDescent="0.65">
      <c r="B27" s="303">
        <v>15</v>
      </c>
      <c r="C27" s="307" t="s">
        <v>1688</v>
      </c>
      <c r="D27" s="304" t="s">
        <v>1651</v>
      </c>
      <c r="E27" s="305" t="s">
        <v>1225</v>
      </c>
      <c r="F27" s="306">
        <v>15</v>
      </c>
    </row>
    <row r="28" spans="2:6" s="8" customFormat="1" ht="23.25" customHeight="1" x14ac:dyDescent="0.65">
      <c r="B28" s="303">
        <v>16</v>
      </c>
      <c r="C28" s="307" t="s">
        <v>1689</v>
      </c>
      <c r="D28" s="304" t="s">
        <v>1652</v>
      </c>
      <c r="E28" s="305" t="s">
        <v>1159</v>
      </c>
      <c r="F28" s="306">
        <v>16</v>
      </c>
    </row>
    <row r="29" spans="2:6" s="8" customFormat="1" ht="23.25" customHeight="1" x14ac:dyDescent="0.65">
      <c r="B29" s="303">
        <v>17</v>
      </c>
      <c r="C29" s="312" t="s">
        <v>1448</v>
      </c>
      <c r="D29" s="304" t="s">
        <v>1846</v>
      </c>
      <c r="E29" s="313" t="s">
        <v>1425</v>
      </c>
      <c r="F29" s="306">
        <v>17</v>
      </c>
    </row>
    <row r="30" spans="2:6" s="8" customFormat="1" ht="23.25" customHeight="1" x14ac:dyDescent="0.65">
      <c r="B30" s="303">
        <v>18</v>
      </c>
      <c r="C30" s="307" t="s">
        <v>1160</v>
      </c>
      <c r="D30" s="304" t="s">
        <v>1847</v>
      </c>
      <c r="E30" s="308" t="s">
        <v>1226</v>
      </c>
      <c r="F30" s="306">
        <v>18</v>
      </c>
    </row>
    <row r="31" spans="2:6" s="302" customFormat="1" ht="23.25" customHeight="1" x14ac:dyDescent="0.65">
      <c r="B31" s="297"/>
      <c r="C31" s="298" t="s">
        <v>1426</v>
      </c>
      <c r="D31" s="299" t="s">
        <v>1853</v>
      </c>
      <c r="E31" s="314" t="s">
        <v>1705</v>
      </c>
      <c r="F31" s="301"/>
    </row>
    <row r="32" spans="2:6" s="8" customFormat="1" ht="23.25" customHeight="1" x14ac:dyDescent="0.65">
      <c r="B32" s="303">
        <v>19</v>
      </c>
      <c r="C32" s="312" t="s">
        <v>1691</v>
      </c>
      <c r="D32" s="304" t="s">
        <v>1854</v>
      </c>
      <c r="E32" s="313" t="s">
        <v>1564</v>
      </c>
      <c r="F32" s="306">
        <v>19</v>
      </c>
    </row>
    <row r="33" spans="2:6" s="8" customFormat="1" ht="23.25" customHeight="1" x14ac:dyDescent="0.65">
      <c r="B33" s="303">
        <v>20</v>
      </c>
      <c r="C33" s="312" t="s">
        <v>1445</v>
      </c>
      <c r="D33" s="304" t="s">
        <v>1855</v>
      </c>
      <c r="E33" s="313" t="s">
        <v>1447</v>
      </c>
      <c r="F33" s="306">
        <v>20</v>
      </c>
    </row>
    <row r="34" spans="2:6" s="8" customFormat="1" ht="23.25" customHeight="1" x14ac:dyDescent="0.65">
      <c r="B34" s="303">
        <v>21</v>
      </c>
      <c r="C34" s="312" t="s">
        <v>1446</v>
      </c>
      <c r="D34" s="304" t="s">
        <v>1856</v>
      </c>
      <c r="E34" s="313" t="s">
        <v>1706</v>
      </c>
      <c r="F34" s="306">
        <v>21</v>
      </c>
    </row>
    <row r="35" spans="2:6" s="302" customFormat="1" ht="23.25" customHeight="1" x14ac:dyDescent="0.65">
      <c r="B35" s="303"/>
      <c r="C35" s="298" t="s">
        <v>1692</v>
      </c>
      <c r="D35" s="299" t="s">
        <v>1859</v>
      </c>
      <c r="E35" s="300" t="s">
        <v>1427</v>
      </c>
      <c r="F35" s="306"/>
    </row>
    <row r="36" spans="2:6" s="8" customFormat="1" ht="23.25" customHeight="1" x14ac:dyDescent="0.65">
      <c r="B36" s="303">
        <v>22</v>
      </c>
      <c r="C36" s="307" t="s">
        <v>1693</v>
      </c>
      <c r="D36" s="304" t="s">
        <v>1857</v>
      </c>
      <c r="E36" s="315" t="s">
        <v>1153</v>
      </c>
      <c r="F36" s="306">
        <v>22</v>
      </c>
    </row>
    <row r="37" spans="2:6" s="8" customFormat="1" ht="23.25" customHeight="1" x14ac:dyDescent="0.65">
      <c r="B37" s="303">
        <v>23</v>
      </c>
      <c r="C37" s="307" t="s">
        <v>1694</v>
      </c>
      <c r="D37" s="304" t="s">
        <v>1858</v>
      </c>
      <c r="E37" s="315" t="s">
        <v>1228</v>
      </c>
      <c r="F37" s="306">
        <v>23</v>
      </c>
    </row>
    <row r="38" spans="2:6" s="302" customFormat="1" ht="23.25" customHeight="1" x14ac:dyDescent="0.65">
      <c r="B38" s="303"/>
      <c r="C38" s="298" t="s">
        <v>1806</v>
      </c>
      <c r="D38" s="299" t="s">
        <v>1860</v>
      </c>
      <c r="E38" s="300" t="s">
        <v>1715</v>
      </c>
      <c r="F38" s="306"/>
    </row>
    <row r="39" spans="2:6" s="8" customFormat="1" ht="23.25" customHeight="1" x14ac:dyDescent="0.65">
      <c r="B39" s="303">
        <v>24</v>
      </c>
      <c r="C39" s="307" t="s">
        <v>1677</v>
      </c>
      <c r="D39" s="304" t="s">
        <v>1861</v>
      </c>
      <c r="E39" s="315" t="s">
        <v>1678</v>
      </c>
      <c r="F39" s="306">
        <v>24</v>
      </c>
    </row>
    <row r="40" spans="2:6" s="8" customFormat="1" ht="23.25" customHeight="1" x14ac:dyDescent="0.65">
      <c r="B40" s="303">
        <v>25</v>
      </c>
      <c r="C40" s="307" t="s">
        <v>1664</v>
      </c>
      <c r="D40" s="304" t="s">
        <v>1862</v>
      </c>
      <c r="E40" s="315" t="s">
        <v>1665</v>
      </c>
      <c r="F40" s="306">
        <v>25</v>
      </c>
    </row>
    <row r="41" spans="2:6" s="8" customFormat="1" ht="23.25" customHeight="1" x14ac:dyDescent="0.65">
      <c r="B41" s="303">
        <v>26</v>
      </c>
      <c r="C41" s="307" t="s">
        <v>1683</v>
      </c>
      <c r="D41" s="304" t="s">
        <v>1863</v>
      </c>
      <c r="E41" s="315" t="s">
        <v>1227</v>
      </c>
      <c r="F41" s="306">
        <v>26</v>
      </c>
    </row>
    <row r="42" spans="2:6" s="8" customFormat="1" ht="23.25" customHeight="1" x14ac:dyDescent="0.65">
      <c r="B42" s="303">
        <v>27</v>
      </c>
      <c r="C42" s="307" t="s">
        <v>1532</v>
      </c>
      <c r="D42" s="304" t="s">
        <v>1863</v>
      </c>
      <c r="E42" s="315" t="s">
        <v>1531</v>
      </c>
      <c r="F42" s="306">
        <v>27</v>
      </c>
    </row>
    <row r="43" spans="2:6" s="8" customFormat="1" ht="30" customHeight="1" x14ac:dyDescent="0.65">
      <c r="B43" s="303">
        <v>28</v>
      </c>
      <c r="C43" s="1514" t="s">
        <v>1723</v>
      </c>
      <c r="D43" s="304" t="s">
        <v>1864</v>
      </c>
      <c r="E43" s="316" t="s">
        <v>1028</v>
      </c>
      <c r="F43" s="306">
        <v>28</v>
      </c>
    </row>
    <row r="44" spans="2:6" s="8" customFormat="1" ht="24.2" customHeight="1" x14ac:dyDescent="0.65">
      <c r="B44" s="303">
        <v>29</v>
      </c>
      <c r="C44" s="307" t="s">
        <v>1695</v>
      </c>
      <c r="D44" s="304" t="s">
        <v>1653</v>
      </c>
      <c r="E44" s="315" t="s">
        <v>1029</v>
      </c>
      <c r="F44" s="306">
        <v>29</v>
      </c>
    </row>
    <row r="45" spans="2:6" s="8" customFormat="1" ht="23.25" customHeight="1" x14ac:dyDescent="0.65">
      <c r="B45" s="303">
        <v>30</v>
      </c>
      <c r="C45" s="307" t="s">
        <v>1696</v>
      </c>
      <c r="D45" s="304" t="s">
        <v>1654</v>
      </c>
      <c r="E45" s="315" t="s">
        <v>1030</v>
      </c>
      <c r="F45" s="306">
        <v>30</v>
      </c>
    </row>
    <row r="46" spans="2:6" s="8" customFormat="1" ht="23.25" customHeight="1" x14ac:dyDescent="0.65">
      <c r="B46" s="303">
        <v>31</v>
      </c>
      <c r="C46" s="307" t="s">
        <v>1681</v>
      </c>
      <c r="D46" s="304" t="s">
        <v>1865</v>
      </c>
      <c r="E46" s="315" t="s">
        <v>1031</v>
      </c>
      <c r="F46" s="306">
        <v>31</v>
      </c>
    </row>
    <row r="47" spans="2:6" s="8" customFormat="1" ht="23.25" customHeight="1" x14ac:dyDescent="0.65">
      <c r="B47" s="303">
        <v>32</v>
      </c>
      <c r="C47" s="307" t="s">
        <v>1682</v>
      </c>
      <c r="D47" s="304" t="s">
        <v>1655</v>
      </c>
      <c r="E47" s="315" t="s">
        <v>1032</v>
      </c>
      <c r="F47" s="306">
        <v>32</v>
      </c>
    </row>
    <row r="48" spans="2:6" s="8" customFormat="1" ht="23.25" customHeight="1" x14ac:dyDescent="0.65">
      <c r="B48" s="303">
        <v>33</v>
      </c>
      <c r="C48" s="307" t="s">
        <v>1680</v>
      </c>
      <c r="D48" s="304" t="s">
        <v>1656</v>
      </c>
      <c r="E48" s="315" t="s">
        <v>1033</v>
      </c>
      <c r="F48" s="306">
        <v>33</v>
      </c>
    </row>
    <row r="49" spans="2:6" s="8" customFormat="1" ht="23.25" customHeight="1" x14ac:dyDescent="0.65">
      <c r="B49" s="303"/>
      <c r="C49" s="298" t="s">
        <v>1666</v>
      </c>
      <c r="D49" s="304" t="s">
        <v>1866</v>
      </c>
      <c r="E49" s="300" t="s">
        <v>1563</v>
      </c>
      <c r="F49" s="306"/>
    </row>
    <row r="50" spans="2:6" s="8" customFormat="1" ht="23.25" customHeight="1" x14ac:dyDescent="0.65">
      <c r="B50" s="303">
        <v>34</v>
      </c>
      <c r="C50" s="307" t="s">
        <v>1697</v>
      </c>
      <c r="D50" s="304" t="s">
        <v>1867</v>
      </c>
      <c r="E50" s="315" t="s">
        <v>1034</v>
      </c>
      <c r="F50" s="306">
        <v>34</v>
      </c>
    </row>
    <row r="51" spans="2:6" s="8" customFormat="1" ht="23.25" customHeight="1" x14ac:dyDescent="0.65">
      <c r="B51" s="303">
        <v>35</v>
      </c>
      <c r="C51" s="307" t="s">
        <v>1698</v>
      </c>
      <c r="D51" s="304" t="s">
        <v>1868</v>
      </c>
      <c r="E51" s="315" t="s">
        <v>1035</v>
      </c>
      <c r="F51" s="306">
        <v>35</v>
      </c>
    </row>
    <row r="52" spans="2:6" s="8" customFormat="1" ht="23.25" customHeight="1" x14ac:dyDescent="0.65">
      <c r="B52" s="303">
        <v>36</v>
      </c>
      <c r="C52" s="307" t="s">
        <v>1699</v>
      </c>
      <c r="D52" s="304" t="s">
        <v>1657</v>
      </c>
      <c r="E52" s="315" t="s">
        <v>1036</v>
      </c>
      <c r="F52" s="306">
        <v>36</v>
      </c>
    </row>
    <row r="53" spans="2:6" s="8" customFormat="1" ht="23.25" customHeight="1" x14ac:dyDescent="0.65">
      <c r="B53" s="303">
        <v>37</v>
      </c>
      <c r="C53" s="307" t="s">
        <v>1700</v>
      </c>
      <c r="D53" s="304" t="s">
        <v>1658</v>
      </c>
      <c r="E53" s="315" t="s">
        <v>1130</v>
      </c>
      <c r="F53" s="306">
        <v>37</v>
      </c>
    </row>
    <row r="54" spans="2:6" s="8" customFormat="1" ht="23.25" customHeight="1" x14ac:dyDescent="0.65">
      <c r="B54" s="303">
        <v>38</v>
      </c>
      <c r="C54" s="307" t="s">
        <v>1701</v>
      </c>
      <c r="D54" s="304" t="s">
        <v>1659</v>
      </c>
      <c r="E54" s="315" t="s">
        <v>1037</v>
      </c>
      <c r="F54" s="306">
        <v>38</v>
      </c>
    </row>
    <row r="55" spans="2:6" s="8" customFormat="1" ht="23.25" customHeight="1" x14ac:dyDescent="0.65">
      <c r="B55" s="303">
        <v>39</v>
      </c>
      <c r="C55" s="307" t="s">
        <v>1702</v>
      </c>
      <c r="D55" s="304" t="s">
        <v>1660</v>
      </c>
      <c r="E55" s="315" t="s">
        <v>1131</v>
      </c>
      <c r="F55" s="306">
        <v>39</v>
      </c>
    </row>
    <row r="56" spans="2:6" s="8" customFormat="1" ht="23.25" customHeight="1" x14ac:dyDescent="0.65">
      <c r="B56" s="303">
        <v>40</v>
      </c>
      <c r="C56" s="307" t="s">
        <v>1703</v>
      </c>
      <c r="D56" s="304" t="s">
        <v>1661</v>
      </c>
      <c r="E56" s="315" t="s">
        <v>1038</v>
      </c>
      <c r="F56" s="306">
        <v>40</v>
      </c>
    </row>
    <row r="57" spans="2:6" s="8" customFormat="1" ht="23.25" customHeight="1" x14ac:dyDescent="0.65">
      <c r="B57" s="303">
        <v>41</v>
      </c>
      <c r="C57" s="307" t="s">
        <v>1704</v>
      </c>
      <c r="D57" s="304" t="s">
        <v>1662</v>
      </c>
      <c r="E57" s="315" t="s">
        <v>1229</v>
      </c>
      <c r="F57" s="306">
        <v>41</v>
      </c>
    </row>
    <row r="58" spans="2:6" s="8" customFormat="1" ht="23.25" customHeight="1" x14ac:dyDescent="0.65">
      <c r="B58" s="303">
        <v>42</v>
      </c>
      <c r="C58" s="307" t="s">
        <v>1736</v>
      </c>
      <c r="D58" s="304" t="s">
        <v>1663</v>
      </c>
      <c r="E58" s="315" t="s">
        <v>1805</v>
      </c>
      <c r="F58" s="306">
        <v>42</v>
      </c>
    </row>
    <row r="59" spans="2:6" s="8" customFormat="1" ht="23.25" customHeight="1" x14ac:dyDescent="0.65">
      <c r="B59" s="303">
        <v>43</v>
      </c>
      <c r="C59" s="307" t="s">
        <v>1960</v>
      </c>
      <c r="D59" s="304" t="s">
        <v>1869</v>
      </c>
      <c r="E59" s="315" t="s">
        <v>1961</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1" location="'أهم المصطلحات الاقتصادية'!A1" display="أ"/>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U116"/>
  <sheetViews>
    <sheetView rightToLeft="1" view="pageBreakPreview" zoomScale="50" zoomScaleNormal="50" zoomScaleSheetLayoutView="50" workbookViewId="0"/>
  </sheetViews>
  <sheetFormatPr defaultRowHeight="21.75" x14ac:dyDescent="0.5"/>
  <cols>
    <col min="1" max="1" width="9.140625" style="129"/>
    <col min="2" max="2" width="65.7109375" style="53" customWidth="1"/>
    <col min="3" max="3" width="67.85546875" style="129" customWidth="1"/>
    <col min="4" max="4" width="60" style="53" customWidth="1"/>
    <col min="5" max="6" width="9.140625" style="129"/>
    <col min="7" max="17" width="12.7109375" style="129" customWidth="1"/>
    <col min="18" max="16384" width="9.140625" style="129"/>
  </cols>
  <sheetData>
    <row r="1" spans="2:21" s="76" customFormat="1" ht="19.5" customHeight="1" x14ac:dyDescent="0.65">
      <c r="C1" s="75"/>
      <c r="D1" s="75"/>
      <c r="E1" s="75"/>
      <c r="F1" s="75"/>
      <c r="G1" s="75"/>
      <c r="H1" s="75"/>
      <c r="I1" s="75"/>
      <c r="J1" s="75"/>
      <c r="K1" s="75"/>
      <c r="L1" s="75"/>
      <c r="M1" s="75"/>
      <c r="N1" s="75"/>
      <c r="O1" s="75"/>
      <c r="P1" s="75"/>
      <c r="Q1" s="75"/>
      <c r="R1" s="75"/>
      <c r="S1" s="75"/>
      <c r="T1" s="75"/>
      <c r="U1" s="75"/>
    </row>
    <row r="2" spans="2:21" s="76" customFormat="1" ht="19.5" customHeight="1" x14ac:dyDescent="0.65">
      <c r="B2" s="75"/>
      <c r="C2" s="75"/>
      <c r="D2" s="75"/>
      <c r="E2" s="75"/>
      <c r="F2" s="75"/>
      <c r="G2" s="75"/>
      <c r="H2" s="75"/>
      <c r="I2" s="75"/>
      <c r="J2" s="75"/>
      <c r="K2" s="75"/>
      <c r="L2" s="75"/>
      <c r="M2" s="75"/>
      <c r="N2" s="75"/>
      <c r="O2" s="75"/>
      <c r="P2" s="75"/>
      <c r="Q2" s="75"/>
      <c r="R2" s="75"/>
      <c r="S2" s="75"/>
      <c r="T2" s="75"/>
    </row>
    <row r="3" spans="2:21" s="5" customFormat="1" ht="36.75" x14ac:dyDescent="0.85">
      <c r="B3" s="1763" t="s">
        <v>1838</v>
      </c>
      <c r="C3" s="1763"/>
      <c r="D3" s="1763"/>
    </row>
    <row r="4" spans="2:21" s="5" customFormat="1" ht="12.75" customHeight="1" x14ac:dyDescent="0.85">
      <c r="B4" s="1578"/>
      <c r="C4" s="1578"/>
      <c r="D4" s="1578"/>
    </row>
    <row r="5" spans="2:21" s="5" customFormat="1" ht="36.75" x14ac:dyDescent="0.85">
      <c r="B5" s="1763" t="s">
        <v>1839</v>
      </c>
      <c r="C5" s="1763"/>
      <c r="D5" s="1764"/>
    </row>
    <row r="6" spans="2:21" s="5" customFormat="1" ht="19.5" customHeight="1" x14ac:dyDescent="0.65">
      <c r="B6" s="2"/>
      <c r="C6" s="2"/>
      <c r="D6" s="2"/>
      <c r="E6" s="2"/>
      <c r="F6" s="2"/>
      <c r="G6" s="2"/>
      <c r="H6" s="2"/>
      <c r="I6" s="2"/>
      <c r="J6" s="2"/>
      <c r="K6" s="2"/>
      <c r="L6" s="2"/>
      <c r="M6" s="2"/>
      <c r="N6" s="2"/>
      <c r="O6" s="2"/>
      <c r="P6" s="2"/>
    </row>
    <row r="7" spans="2:21" s="417" customFormat="1" ht="22.5" x14ac:dyDescent="0.5">
      <c r="B7" s="355" t="s">
        <v>1764</v>
      </c>
      <c r="D7" s="229" t="s">
        <v>1767</v>
      </c>
    </row>
    <row r="8" spans="2:21" s="5" customFormat="1" ht="19.5" customHeight="1" thickBot="1" x14ac:dyDescent="0.7">
      <c r="B8" s="2"/>
      <c r="C8" s="171"/>
      <c r="D8" s="2"/>
      <c r="E8" s="2"/>
      <c r="F8" s="2"/>
      <c r="G8" s="2"/>
      <c r="H8" s="2"/>
      <c r="I8" s="2"/>
      <c r="J8" s="2"/>
      <c r="K8" s="2"/>
      <c r="L8" s="2"/>
      <c r="M8" s="2"/>
      <c r="N8" s="2"/>
      <c r="O8" s="2"/>
      <c r="P8" s="2"/>
    </row>
    <row r="9" spans="2:21" s="82" customFormat="1" ht="15" customHeight="1" thickTop="1" x14ac:dyDescent="0.65">
      <c r="B9" s="172"/>
      <c r="C9" s="173"/>
      <c r="D9" s="174"/>
    </row>
    <row r="10" spans="2:21" s="1277" customFormat="1" ht="24.95" customHeight="1" x14ac:dyDescent="0.2">
      <c r="B10" s="997" t="s">
        <v>1501</v>
      </c>
      <c r="C10" s="1276"/>
      <c r="D10" s="622" t="s">
        <v>879</v>
      </c>
      <c r="J10" s="766"/>
      <c r="K10" s="766"/>
      <c r="L10" s="766"/>
      <c r="M10" s="766"/>
      <c r="N10" s="766"/>
    </row>
    <row r="11" spans="2:21" s="1277" customFormat="1" ht="15" customHeight="1" x14ac:dyDescent="0.2">
      <c r="B11" s="1279"/>
      <c r="C11" s="1276"/>
      <c r="D11" s="1282"/>
      <c r="J11" s="766"/>
      <c r="K11" s="766"/>
      <c r="L11" s="766"/>
      <c r="M11" s="766"/>
      <c r="N11" s="766"/>
    </row>
    <row r="12" spans="2:21" s="766" customFormat="1" ht="24.95" customHeight="1" x14ac:dyDescent="0.2">
      <c r="B12" s="1584" t="s">
        <v>1498</v>
      </c>
      <c r="C12" s="841">
        <v>1</v>
      </c>
      <c r="D12" s="1606" t="s">
        <v>1499</v>
      </c>
      <c r="G12" s="1102"/>
      <c r="H12" s="1102"/>
      <c r="I12" s="1102"/>
    </row>
    <row r="13" spans="2:21" s="766" customFormat="1" ht="12" customHeight="1" x14ac:dyDescent="0.2">
      <c r="B13" s="1584"/>
      <c r="C13" s="1278"/>
      <c r="D13" s="1606"/>
      <c r="G13" s="1102"/>
      <c r="H13" s="1102"/>
      <c r="I13" s="1102"/>
    </row>
    <row r="14" spans="2:21" s="766" customFormat="1" ht="24.95" customHeight="1" x14ac:dyDescent="0.2">
      <c r="B14" s="1280" t="s">
        <v>1726</v>
      </c>
      <c r="C14" s="1278"/>
      <c r="D14" s="1606" t="s">
        <v>1727</v>
      </c>
      <c r="G14" s="1102"/>
      <c r="H14" s="1102"/>
      <c r="I14" s="1102"/>
    </row>
    <row r="15" spans="2:21" s="766" customFormat="1" ht="24.95" customHeight="1" x14ac:dyDescent="0.2">
      <c r="B15" s="1280" t="s">
        <v>1728</v>
      </c>
      <c r="C15" s="1278">
        <v>7</v>
      </c>
      <c r="D15" s="1606" t="s">
        <v>1729</v>
      </c>
      <c r="G15" s="1102"/>
      <c r="H15" s="1102"/>
      <c r="I15" s="1102"/>
    </row>
    <row r="16" spans="2:21" s="766" customFormat="1" ht="24.95" customHeight="1" x14ac:dyDescent="0.2">
      <c r="B16" s="1280" t="s">
        <v>1730</v>
      </c>
      <c r="C16" s="1278">
        <v>8</v>
      </c>
      <c r="D16" s="1606" t="s">
        <v>1731</v>
      </c>
      <c r="G16" s="1102"/>
      <c r="H16" s="1102"/>
      <c r="I16" s="1102"/>
    </row>
    <row r="17" spans="2:14" s="766" customFormat="1" ht="24.95" customHeight="1" x14ac:dyDescent="0.2">
      <c r="B17" s="1280" t="s">
        <v>1732</v>
      </c>
      <c r="C17" s="1278">
        <v>9</v>
      </c>
      <c r="D17" s="1606" t="s">
        <v>1733</v>
      </c>
      <c r="G17" s="1102"/>
      <c r="H17" s="1102"/>
      <c r="I17" s="1102"/>
    </row>
    <row r="18" spans="2:14" s="766" customFormat="1" ht="24.95" customHeight="1" x14ac:dyDescent="0.2">
      <c r="B18" s="1280" t="s">
        <v>1734</v>
      </c>
      <c r="C18" s="1278">
        <v>10</v>
      </c>
      <c r="D18" s="1606" t="s">
        <v>1937</v>
      </c>
      <c r="G18" s="1102"/>
      <c r="H18" s="1102"/>
      <c r="I18" s="1102"/>
    </row>
    <row r="19" spans="2:14" s="766" customFormat="1" ht="24.95" customHeight="1" x14ac:dyDescent="0.2">
      <c r="B19" s="1280" t="s">
        <v>1077</v>
      </c>
      <c r="C19" s="1278" t="s">
        <v>1938</v>
      </c>
      <c r="D19" s="1606" t="s">
        <v>1735</v>
      </c>
      <c r="G19" s="1102"/>
      <c r="H19" s="1102"/>
      <c r="I19" s="1102"/>
    </row>
    <row r="20" spans="2:14" s="766" customFormat="1" ht="9.75" customHeight="1" x14ac:dyDescent="0.2">
      <c r="B20" s="1584"/>
      <c r="C20" s="1234"/>
      <c r="D20" s="1606"/>
      <c r="G20" s="1102"/>
      <c r="H20" s="1102"/>
      <c r="I20" s="1102"/>
    </row>
    <row r="21" spans="2:14" s="848" customFormat="1" ht="24.95" customHeight="1" x14ac:dyDescent="0.2">
      <c r="B21" s="1607" t="s">
        <v>1500</v>
      </c>
      <c r="C21" s="841">
        <v>9</v>
      </c>
      <c r="D21" s="1608" t="s">
        <v>827</v>
      </c>
      <c r="G21" s="1277"/>
      <c r="H21" s="1277"/>
      <c r="I21" s="1277"/>
      <c r="J21" s="766"/>
      <c r="K21" s="766"/>
      <c r="L21" s="766"/>
      <c r="M21" s="766"/>
      <c r="N21" s="766"/>
    </row>
    <row r="22" spans="2:14" s="766" customFormat="1" ht="15.75" customHeight="1" x14ac:dyDescent="0.2">
      <c r="B22" s="1584"/>
      <c r="C22" s="1278"/>
      <c r="D22" s="1606"/>
      <c r="G22" s="1102"/>
      <c r="H22" s="1102"/>
      <c r="I22" s="1102"/>
    </row>
    <row r="23" spans="2:14" s="848" customFormat="1" ht="24.95" customHeight="1" x14ac:dyDescent="0.2">
      <c r="B23" s="1281" t="s">
        <v>387</v>
      </c>
      <c r="C23" s="841">
        <v>10</v>
      </c>
      <c r="D23" s="1283" t="s">
        <v>388</v>
      </c>
      <c r="G23" s="1277"/>
      <c r="H23" s="1277"/>
      <c r="I23" s="1277"/>
    </row>
    <row r="24" spans="2:14" s="256" customFormat="1" ht="20.25" customHeight="1" thickBot="1" x14ac:dyDescent="0.75">
      <c r="B24" s="546"/>
      <c r="C24" s="547"/>
      <c r="D24" s="548"/>
      <c r="J24" s="328"/>
    </row>
    <row r="25" spans="2:14" s="178" customFormat="1" ht="9" customHeight="1" thickTop="1" x14ac:dyDescent="0.65">
      <c r="B25" s="176"/>
      <c r="C25" s="177"/>
      <c r="D25" s="176"/>
      <c r="J25" s="175"/>
    </row>
    <row r="26" spans="2:14" s="334" customFormat="1" ht="18.75" customHeight="1" x14ac:dyDescent="0.5">
      <c r="B26" s="1873" t="s">
        <v>1939</v>
      </c>
      <c r="C26" s="1762" t="s">
        <v>1940</v>
      </c>
      <c r="D26" s="1762"/>
      <c r="J26" s="536"/>
    </row>
    <row r="27" spans="2:14" s="179" customFormat="1" x14ac:dyDescent="0.2">
      <c r="B27" s="1873"/>
      <c r="C27" s="1762"/>
      <c r="D27" s="1762"/>
    </row>
    <row r="28" spans="2:14" s="182" customFormat="1" ht="9.9499999999999993" customHeight="1" x14ac:dyDescent="0.5">
      <c r="B28" s="180"/>
      <c r="C28" s="181"/>
      <c r="D28" s="176"/>
    </row>
    <row r="29" spans="2:14" s="178" customFormat="1" x14ac:dyDescent="0.5">
      <c r="B29" s="176"/>
      <c r="C29" s="177"/>
      <c r="D29" s="176"/>
    </row>
    <row r="30" spans="2:14" s="178" customFormat="1" x14ac:dyDescent="0.5">
      <c r="B30" s="183"/>
      <c r="C30" s="184"/>
      <c r="D30" s="185"/>
    </row>
    <row r="31" spans="2:14" s="178" customFormat="1" x14ac:dyDescent="0.5">
      <c r="B31" s="183"/>
      <c r="C31" s="184"/>
      <c r="D31" s="185"/>
    </row>
    <row r="32" spans="2:14" s="178" customFormat="1" x14ac:dyDescent="0.5">
      <c r="B32" s="183"/>
      <c r="C32" s="184"/>
      <c r="D32" s="185"/>
    </row>
    <row r="33" spans="2:4" s="182" customFormat="1" ht="9.9499999999999993" customHeight="1" x14ac:dyDescent="0.5">
      <c r="B33" s="180"/>
      <c r="C33" s="181"/>
      <c r="D33" s="176"/>
    </row>
    <row r="34" spans="2:4" ht="9.9499999999999993" customHeight="1" x14ac:dyDescent="0.5">
      <c r="B34" s="186"/>
      <c r="C34" s="187"/>
      <c r="D34" s="186"/>
    </row>
    <row r="35" spans="2:4" s="190" customFormat="1" ht="23.25" x14ac:dyDescent="0.5">
      <c r="B35" s="188"/>
      <c r="C35" s="180"/>
      <c r="D35" s="189"/>
    </row>
    <row r="36" spans="2:4" s="182" customFormat="1" ht="9.9499999999999993" customHeight="1" x14ac:dyDescent="0.5">
      <c r="B36" s="180"/>
      <c r="C36" s="181"/>
      <c r="D36" s="176"/>
    </row>
    <row r="37" spans="2:4" s="178" customFormat="1" x14ac:dyDescent="0.5">
      <c r="B37" s="176"/>
      <c r="C37" s="191"/>
      <c r="D37" s="176"/>
    </row>
    <row r="38" spans="2:4" s="53" customFormat="1" x14ac:dyDescent="0.5">
      <c r="B38" s="183"/>
      <c r="C38" s="192"/>
      <c r="D38" s="185"/>
    </row>
    <row r="39" spans="2:4" s="53" customFormat="1" x14ac:dyDescent="0.5">
      <c r="B39" s="183"/>
      <c r="C39" s="192"/>
      <c r="D39" s="185"/>
    </row>
    <row r="40" spans="2:4" s="182" customFormat="1" ht="9.9499999999999993" customHeight="1" x14ac:dyDescent="0.5">
      <c r="B40" s="180"/>
      <c r="C40" s="193"/>
      <c r="D40" s="176"/>
    </row>
    <row r="41" spans="2:4" s="178" customFormat="1" x14ac:dyDescent="0.5">
      <c r="B41" s="176"/>
      <c r="C41" s="191"/>
      <c r="D41" s="176"/>
    </row>
    <row r="42" spans="2:4" s="53" customFormat="1" x14ac:dyDescent="0.5">
      <c r="B42" s="183"/>
      <c r="C42" s="192"/>
      <c r="D42" s="185"/>
    </row>
    <row r="43" spans="2:4" s="53" customFormat="1" x14ac:dyDescent="0.5">
      <c r="B43" s="183"/>
      <c r="C43" s="192"/>
      <c r="D43" s="185"/>
    </row>
    <row r="44" spans="2:4" s="53" customFormat="1" x14ac:dyDescent="0.5">
      <c r="B44" s="183"/>
      <c r="C44" s="192"/>
      <c r="D44" s="185"/>
    </row>
    <row r="45" spans="2:4" s="53" customFormat="1" x14ac:dyDescent="0.5">
      <c r="B45" s="183"/>
      <c r="C45" s="192"/>
      <c r="D45" s="185"/>
    </row>
    <row r="46" spans="2:4" s="53" customFormat="1" x14ac:dyDescent="0.5">
      <c r="B46" s="194"/>
      <c r="C46" s="195"/>
      <c r="D46" s="185"/>
    </row>
    <row r="47" spans="2:4" s="178" customFormat="1" x14ac:dyDescent="0.5">
      <c r="B47" s="176"/>
      <c r="C47" s="191"/>
      <c r="D47" s="176"/>
    </row>
    <row r="48" spans="2:4" s="53" customFormat="1" x14ac:dyDescent="0.5">
      <c r="B48" s="176"/>
      <c r="C48" s="195"/>
      <c r="D48" s="176"/>
    </row>
    <row r="49" spans="2:4" s="178" customFormat="1" x14ac:dyDescent="0.5">
      <c r="B49" s="176"/>
      <c r="C49" s="191"/>
      <c r="D49" s="176"/>
    </row>
    <row r="50" spans="2:4" s="53" customFormat="1" x14ac:dyDescent="0.5">
      <c r="B50" s="183"/>
      <c r="C50" s="192"/>
      <c r="D50" s="185"/>
    </row>
    <row r="51" spans="2:4" s="53" customFormat="1" x14ac:dyDescent="0.5">
      <c r="B51" s="183"/>
      <c r="C51" s="192"/>
      <c r="D51" s="185"/>
    </row>
    <row r="52" spans="2:4" s="182" customFormat="1" ht="9.9499999999999993" customHeight="1" x14ac:dyDescent="0.5">
      <c r="B52" s="180"/>
      <c r="C52" s="193"/>
      <c r="D52" s="176"/>
    </row>
    <row r="53" spans="2:4" s="178" customFormat="1" x14ac:dyDescent="0.5">
      <c r="B53" s="176"/>
      <c r="C53" s="191"/>
      <c r="D53" s="176"/>
    </row>
    <row r="54" spans="2:4" s="53" customFormat="1" x14ac:dyDescent="0.5">
      <c r="B54" s="183"/>
      <c r="C54" s="192"/>
      <c r="D54" s="185"/>
    </row>
    <row r="55" spans="2:4" s="53" customFormat="1" x14ac:dyDescent="0.5">
      <c r="B55" s="183"/>
      <c r="C55" s="192"/>
      <c r="D55" s="185"/>
    </row>
    <row r="56" spans="2:4" s="53" customFormat="1" x14ac:dyDescent="0.5">
      <c r="B56" s="183"/>
      <c r="C56" s="192"/>
      <c r="D56" s="185"/>
    </row>
    <row r="57" spans="2:4" s="182" customFormat="1" ht="9.9499999999999993" customHeight="1" x14ac:dyDescent="0.5">
      <c r="B57" s="180"/>
      <c r="C57" s="193"/>
      <c r="D57" s="176"/>
    </row>
    <row r="58" spans="2:4" s="53" customFormat="1" ht="9.9499999999999993" customHeight="1" x14ac:dyDescent="0.5">
      <c r="B58" s="186"/>
      <c r="C58" s="183"/>
      <c r="D58" s="186"/>
    </row>
    <row r="59" spans="2:4" s="190" customFormat="1" ht="23.25" x14ac:dyDescent="0.5">
      <c r="B59" s="188"/>
      <c r="C59" s="196"/>
      <c r="D59" s="189"/>
    </row>
    <row r="60" spans="2:4" s="182" customFormat="1" ht="9.9499999999999993" customHeight="1" x14ac:dyDescent="0.5">
      <c r="B60" s="180"/>
      <c r="C60" s="193"/>
      <c r="D60" s="176"/>
    </row>
    <row r="61" spans="2:4" s="178" customFormat="1" x14ac:dyDescent="0.5">
      <c r="B61" s="176"/>
      <c r="C61" s="191"/>
      <c r="D61" s="176"/>
    </row>
    <row r="62" spans="2:4" s="53" customFormat="1" x14ac:dyDescent="0.5">
      <c r="B62" s="183"/>
      <c r="C62" s="192"/>
      <c r="D62" s="185"/>
    </row>
    <row r="63" spans="2:4" s="53" customFormat="1" x14ac:dyDescent="0.5">
      <c r="B63" s="183"/>
      <c r="C63" s="192"/>
      <c r="D63" s="185"/>
    </row>
    <row r="64" spans="2:4" s="182" customFormat="1" ht="9.9499999999999993" customHeight="1" x14ac:dyDescent="0.5">
      <c r="B64" s="180"/>
      <c r="C64" s="193"/>
      <c r="D64" s="176"/>
    </row>
    <row r="65" spans="2:4" s="178" customFormat="1" x14ac:dyDescent="0.5">
      <c r="B65" s="176"/>
      <c r="C65" s="191"/>
      <c r="D65" s="176"/>
    </row>
    <row r="66" spans="2:4" s="53" customFormat="1" x14ac:dyDescent="0.5">
      <c r="B66" s="183"/>
      <c r="C66" s="192"/>
      <c r="D66" s="185"/>
    </row>
    <row r="67" spans="2:4" s="53" customFormat="1" x14ac:dyDescent="0.5">
      <c r="B67" s="183"/>
      <c r="C67" s="192"/>
      <c r="D67" s="185"/>
    </row>
    <row r="68" spans="2:4" s="53" customFormat="1" x14ac:dyDescent="0.5">
      <c r="B68" s="183"/>
      <c r="C68" s="192"/>
      <c r="D68" s="185"/>
    </row>
    <row r="69" spans="2:4" s="53" customFormat="1" x14ac:dyDescent="0.5">
      <c r="B69" s="183"/>
      <c r="C69" s="192"/>
      <c r="D69" s="185"/>
    </row>
    <row r="70" spans="2:4" s="53" customFormat="1" x14ac:dyDescent="0.5">
      <c r="B70" s="194"/>
      <c r="C70" s="192"/>
      <c r="D70" s="185"/>
    </row>
    <row r="71" spans="2:4" s="178" customFormat="1" x14ac:dyDescent="0.5">
      <c r="B71" s="176"/>
      <c r="C71" s="191"/>
      <c r="D71" s="176"/>
    </row>
    <row r="72" spans="2:4" s="53" customFormat="1" x14ac:dyDescent="0.5">
      <c r="B72" s="176"/>
      <c r="C72" s="195"/>
      <c r="D72" s="176"/>
    </row>
    <row r="73" spans="2:4" s="178" customFormat="1" x14ac:dyDescent="0.5">
      <c r="B73" s="176"/>
      <c r="C73" s="191"/>
      <c r="D73" s="176"/>
    </row>
    <row r="74" spans="2:4" s="53" customFormat="1" x14ac:dyDescent="0.5">
      <c r="B74" s="183"/>
      <c r="C74" s="192"/>
      <c r="D74" s="185"/>
    </row>
    <row r="75" spans="2:4" s="53" customFormat="1" x14ac:dyDescent="0.5">
      <c r="B75" s="183"/>
      <c r="C75" s="192"/>
      <c r="D75" s="185"/>
    </row>
    <row r="76" spans="2:4" s="182" customFormat="1" ht="9.9499999999999993" customHeight="1" x14ac:dyDescent="0.5">
      <c r="B76" s="180"/>
      <c r="C76" s="193"/>
      <c r="D76" s="176"/>
    </row>
    <row r="77" spans="2:4" s="178" customFormat="1" x14ac:dyDescent="0.5">
      <c r="B77" s="176"/>
      <c r="C77" s="191"/>
      <c r="D77" s="176"/>
    </row>
    <row r="78" spans="2:4" s="53" customFormat="1" x14ac:dyDescent="0.5">
      <c r="B78" s="183"/>
      <c r="C78" s="192"/>
      <c r="D78" s="185"/>
    </row>
    <row r="79" spans="2:4" s="53" customFormat="1" x14ac:dyDescent="0.5">
      <c r="B79" s="183"/>
      <c r="C79" s="192"/>
      <c r="D79" s="185"/>
    </row>
    <row r="80" spans="2:4" s="53" customFormat="1" x14ac:dyDescent="0.5">
      <c r="B80" s="183"/>
      <c r="C80" s="192"/>
      <c r="D80" s="185"/>
    </row>
    <row r="81" spans="2:4" s="53" customFormat="1" ht="9.9499999999999993" customHeight="1" x14ac:dyDescent="0.5">
      <c r="B81" s="176"/>
      <c r="C81" s="197"/>
      <c r="D81" s="176"/>
    </row>
    <row r="82" spans="2:4" x14ac:dyDescent="0.5">
      <c r="B82" s="198"/>
      <c r="C82" s="199"/>
      <c r="D82" s="198"/>
    </row>
    <row r="83" spans="2:4" x14ac:dyDescent="0.5">
      <c r="B83" s="198"/>
      <c r="C83" s="199"/>
      <c r="D83" s="198"/>
    </row>
    <row r="84" spans="2:4" x14ac:dyDescent="0.5">
      <c r="B84" s="198"/>
      <c r="C84" s="200"/>
      <c r="D84" s="200"/>
    </row>
    <row r="85" spans="2:4" x14ac:dyDescent="0.5">
      <c r="B85" s="198"/>
      <c r="C85" s="200"/>
      <c r="D85" s="200"/>
    </row>
    <row r="86" spans="2:4" x14ac:dyDescent="0.5">
      <c r="B86" s="198"/>
      <c r="C86" s="200"/>
      <c r="D86" s="200"/>
    </row>
    <row r="87" spans="2:4" x14ac:dyDescent="0.5">
      <c r="B87" s="198"/>
      <c r="C87" s="198"/>
      <c r="D87" s="198"/>
    </row>
    <row r="88" spans="2:4" x14ac:dyDescent="0.5">
      <c r="B88" s="198"/>
      <c r="C88" s="199"/>
      <c r="D88" s="198"/>
    </row>
    <row r="89" spans="2:4" x14ac:dyDescent="0.5">
      <c r="B89" s="198"/>
      <c r="C89" s="199"/>
      <c r="D89" s="198"/>
    </row>
    <row r="90" spans="2:4" x14ac:dyDescent="0.5">
      <c r="B90" s="198"/>
      <c r="C90" s="199"/>
      <c r="D90" s="198"/>
    </row>
    <row r="91" spans="2:4" x14ac:dyDescent="0.5">
      <c r="B91" s="198"/>
      <c r="C91" s="199"/>
      <c r="D91" s="198"/>
    </row>
    <row r="92" spans="2:4" x14ac:dyDescent="0.5">
      <c r="B92" s="198"/>
      <c r="C92" s="199"/>
      <c r="D92" s="198"/>
    </row>
    <row r="93" spans="2:4" x14ac:dyDescent="0.5">
      <c r="B93" s="198"/>
      <c r="C93" s="199"/>
      <c r="D93" s="198"/>
    </row>
    <row r="94" spans="2:4" x14ac:dyDescent="0.5">
      <c r="B94" s="198"/>
      <c r="C94" s="199"/>
      <c r="D94" s="198"/>
    </row>
    <row r="95" spans="2:4" x14ac:dyDescent="0.5">
      <c r="B95" s="198"/>
      <c r="C95" s="199"/>
      <c r="D95" s="198"/>
    </row>
    <row r="96" spans="2:4" x14ac:dyDescent="0.5">
      <c r="B96" s="198"/>
      <c r="C96" s="199"/>
      <c r="D96" s="198"/>
    </row>
    <row r="97" spans="2:4" x14ac:dyDescent="0.5">
      <c r="B97" s="198"/>
      <c r="C97" s="199"/>
      <c r="D97" s="198"/>
    </row>
    <row r="98" spans="2:4" x14ac:dyDescent="0.5">
      <c r="B98" s="198"/>
      <c r="C98" s="199"/>
      <c r="D98" s="198"/>
    </row>
    <row r="99" spans="2:4" x14ac:dyDescent="0.5">
      <c r="B99" s="198"/>
      <c r="C99" s="199"/>
      <c r="D99" s="198"/>
    </row>
    <row r="100" spans="2:4" x14ac:dyDescent="0.5">
      <c r="B100" s="198"/>
      <c r="C100" s="199"/>
      <c r="D100" s="198"/>
    </row>
    <row r="101" spans="2:4" x14ac:dyDescent="0.5">
      <c r="B101" s="198"/>
      <c r="C101" s="199"/>
      <c r="D101" s="198"/>
    </row>
    <row r="102" spans="2:4" x14ac:dyDescent="0.5">
      <c r="B102" s="198"/>
      <c r="C102" s="199"/>
      <c r="D102" s="198"/>
    </row>
    <row r="103" spans="2:4" x14ac:dyDescent="0.5">
      <c r="B103" s="198"/>
      <c r="C103" s="199"/>
      <c r="D103" s="198"/>
    </row>
    <row r="104" spans="2:4" x14ac:dyDescent="0.5">
      <c r="B104" s="198"/>
      <c r="C104" s="199"/>
      <c r="D104" s="198"/>
    </row>
    <row r="105" spans="2:4" x14ac:dyDescent="0.5">
      <c r="B105" s="198"/>
      <c r="C105" s="199"/>
      <c r="D105" s="198"/>
    </row>
    <row r="106" spans="2:4" x14ac:dyDescent="0.5">
      <c r="B106" s="198"/>
      <c r="C106" s="199"/>
      <c r="D106" s="198"/>
    </row>
    <row r="107" spans="2:4" x14ac:dyDescent="0.5">
      <c r="B107" s="198"/>
      <c r="C107" s="199"/>
      <c r="D107" s="198"/>
    </row>
    <row r="108" spans="2:4" x14ac:dyDescent="0.5">
      <c r="B108" s="198"/>
      <c r="C108" s="199"/>
      <c r="D108" s="198"/>
    </row>
    <row r="109" spans="2:4" x14ac:dyDescent="0.5">
      <c r="B109" s="198"/>
      <c r="C109" s="199"/>
      <c r="D109" s="198"/>
    </row>
    <row r="110" spans="2:4" x14ac:dyDescent="0.5">
      <c r="B110" s="198"/>
      <c r="C110" s="199"/>
      <c r="D110" s="198"/>
    </row>
    <row r="111" spans="2:4" x14ac:dyDescent="0.5">
      <c r="B111" s="198"/>
      <c r="C111" s="199"/>
      <c r="D111" s="198"/>
    </row>
    <row r="112" spans="2:4" x14ac:dyDescent="0.5">
      <c r="B112" s="198"/>
      <c r="C112" s="199"/>
      <c r="D112" s="198"/>
    </row>
    <row r="113" spans="2:4" x14ac:dyDescent="0.5">
      <c r="B113" s="198"/>
      <c r="C113" s="199"/>
      <c r="D113" s="198"/>
    </row>
    <row r="114" spans="2:4" x14ac:dyDescent="0.5">
      <c r="B114" s="198"/>
      <c r="C114" s="199"/>
      <c r="D114" s="198"/>
    </row>
    <row r="115" spans="2:4" x14ac:dyDescent="0.5">
      <c r="B115" s="198"/>
      <c r="C115" s="199"/>
      <c r="D115" s="198"/>
    </row>
    <row r="116" spans="2:4" x14ac:dyDescent="0.5">
      <c r="B116" s="198"/>
      <c r="C116" s="199"/>
      <c r="D116" s="198"/>
    </row>
  </sheetData>
  <mergeCells count="4">
    <mergeCell ref="B3:D3"/>
    <mergeCell ref="B5:D5"/>
    <mergeCell ref="C26:D27"/>
    <mergeCell ref="B26:B27"/>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Roman,Regular"&amp;20- 25-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39"/>
  <sheetViews>
    <sheetView rightToLeft="1" view="pageBreakPreview" zoomScale="50" zoomScaleNormal="50" zoomScaleSheetLayoutView="50" workbookViewId="0">
      <pane xSplit="2" ySplit="10" topLeftCell="C11" activePane="bottomRight" state="frozen"/>
      <selection pane="topRight"/>
      <selection pane="bottomLeft"/>
      <selection pane="bottomRight"/>
    </sheetView>
  </sheetViews>
  <sheetFormatPr defaultRowHeight="15" x14ac:dyDescent="0.35"/>
  <cols>
    <col min="1" max="1" width="9.140625" style="57"/>
    <col min="2" max="2" width="64.140625" style="57" customWidth="1"/>
    <col min="3" max="11" width="16.5703125" style="57" customWidth="1"/>
    <col min="12" max="20" width="16.28515625" style="57" customWidth="1"/>
    <col min="21" max="21" width="58.85546875" style="57" customWidth="1"/>
    <col min="22" max="23" width="9.140625" style="57"/>
    <col min="24" max="24" width="10.42578125" style="57" bestFit="1" customWidth="1"/>
    <col min="25" max="16384" width="9.140625" style="57"/>
  </cols>
  <sheetData>
    <row r="1" spans="2:35" s="73" customFormat="1" ht="19.5" customHeight="1" x14ac:dyDescent="0.65">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row>
    <row r="2" spans="2:35" s="73" customFormat="1" ht="19.5" customHeight="1" x14ac:dyDescent="0.65">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row>
    <row r="3" spans="2:35" s="561" customFormat="1" ht="31.5" customHeight="1" x14ac:dyDescent="0.85">
      <c r="B3" s="1874" t="s">
        <v>1840</v>
      </c>
      <c r="C3" s="1874"/>
      <c r="D3" s="1874"/>
      <c r="E3" s="1874"/>
      <c r="F3" s="1874"/>
      <c r="G3" s="1874"/>
      <c r="H3" s="1874"/>
      <c r="I3" s="1874"/>
      <c r="J3" s="1874"/>
      <c r="K3" s="1874"/>
      <c r="L3" s="1874" t="s">
        <v>1841</v>
      </c>
      <c r="M3" s="1874"/>
      <c r="N3" s="1874"/>
      <c r="O3" s="1874"/>
      <c r="P3" s="1874"/>
      <c r="Q3" s="1874"/>
      <c r="R3" s="1874"/>
      <c r="S3" s="1874"/>
      <c r="T3" s="1874"/>
      <c r="U3" s="1874"/>
    </row>
    <row r="4" spans="2:35" s="5" customFormat="1" ht="12.75" customHeight="1" x14ac:dyDescent="0.65">
      <c r="B4" s="2"/>
      <c r="C4" s="2"/>
      <c r="D4" s="2"/>
      <c r="E4" s="2"/>
      <c r="F4" s="2"/>
      <c r="G4" s="2"/>
      <c r="H4" s="2"/>
      <c r="I4" s="2"/>
      <c r="J4" s="2"/>
      <c r="K4" s="2"/>
      <c r="L4" s="2"/>
      <c r="M4" s="2"/>
      <c r="N4" s="2"/>
      <c r="O4" s="2"/>
      <c r="P4" s="2"/>
      <c r="Q4" s="2"/>
      <c r="R4" s="2"/>
      <c r="S4" s="2"/>
      <c r="T4" s="2"/>
      <c r="U4" s="2"/>
      <c r="V4" s="2"/>
    </row>
    <row r="5" spans="2:35" ht="19.5" customHeight="1" x14ac:dyDescent="0.65">
      <c r="B5" s="78"/>
      <c r="C5" s="78"/>
      <c r="D5" s="78"/>
      <c r="E5" s="78"/>
      <c r="F5" s="78"/>
      <c r="G5" s="78"/>
      <c r="H5" s="78"/>
      <c r="I5" s="77"/>
      <c r="J5" s="77"/>
      <c r="K5" s="77"/>
      <c r="L5" s="77"/>
      <c r="M5" s="77"/>
      <c r="N5" s="77"/>
      <c r="O5" s="77"/>
      <c r="P5" s="77"/>
      <c r="Q5" s="77"/>
      <c r="R5" s="77"/>
      <c r="S5" s="77"/>
      <c r="T5" s="77"/>
      <c r="U5" s="77"/>
    </row>
    <row r="6" spans="2:35" s="559" customFormat="1" ht="22.5" x14ac:dyDescent="0.5">
      <c r="B6" s="562" t="s">
        <v>1752</v>
      </c>
      <c r="C6" s="562"/>
      <c r="D6" s="562"/>
      <c r="E6" s="562"/>
      <c r="F6" s="562"/>
      <c r="G6" s="562"/>
      <c r="H6" s="562"/>
      <c r="U6" s="563" t="s">
        <v>1756</v>
      </c>
      <c r="V6" s="563"/>
      <c r="Z6" s="563"/>
    </row>
    <row r="7" spans="2:35" ht="18.75" customHeight="1" thickBot="1" x14ac:dyDescent="0.4"/>
    <row r="8" spans="2:35" s="550" customFormat="1" ht="26.25" customHeight="1" thickTop="1" x14ac:dyDescent="0.2">
      <c r="B8" s="1878" t="s">
        <v>887</v>
      </c>
      <c r="C8" s="1758">
        <v>2010</v>
      </c>
      <c r="D8" s="1758">
        <v>2011</v>
      </c>
      <c r="E8" s="1758">
        <v>2012</v>
      </c>
      <c r="F8" s="1758">
        <v>2013</v>
      </c>
      <c r="G8" s="1758">
        <v>2014</v>
      </c>
      <c r="H8" s="1758">
        <v>2015</v>
      </c>
      <c r="I8" s="1785">
        <v>2015</v>
      </c>
      <c r="J8" s="1786"/>
      <c r="K8" s="1786"/>
      <c r="L8" s="1783">
        <v>2015</v>
      </c>
      <c r="M8" s="1783"/>
      <c r="N8" s="1783"/>
      <c r="O8" s="1783"/>
      <c r="P8" s="1783"/>
      <c r="Q8" s="1783"/>
      <c r="R8" s="1783"/>
      <c r="S8" s="1783"/>
      <c r="T8" s="1784"/>
      <c r="U8" s="1875" t="s">
        <v>886</v>
      </c>
      <c r="V8" s="549"/>
      <c r="Z8" s="549"/>
    </row>
    <row r="9" spans="2:35" s="20" customFormat="1" ht="24.95" customHeight="1" x14ac:dyDescent="0.65">
      <c r="B9" s="1879"/>
      <c r="C9" s="1759"/>
      <c r="D9" s="1759"/>
      <c r="E9" s="1759"/>
      <c r="F9" s="1759"/>
      <c r="G9" s="1759"/>
      <c r="H9" s="1759"/>
      <c r="I9" s="367" t="s">
        <v>374</v>
      </c>
      <c r="J9" s="368" t="s">
        <v>375</v>
      </c>
      <c r="K9" s="368" t="s">
        <v>376</v>
      </c>
      <c r="L9" s="368" t="s">
        <v>377</v>
      </c>
      <c r="M9" s="368" t="s">
        <v>378</v>
      </c>
      <c r="N9" s="368" t="s">
        <v>367</v>
      </c>
      <c r="O9" s="368" t="s">
        <v>368</v>
      </c>
      <c r="P9" s="368" t="s">
        <v>369</v>
      </c>
      <c r="Q9" s="368" t="s">
        <v>370</v>
      </c>
      <c r="R9" s="368" t="s">
        <v>371</v>
      </c>
      <c r="S9" s="368" t="s">
        <v>372</v>
      </c>
      <c r="T9" s="369" t="s">
        <v>1474</v>
      </c>
      <c r="U9" s="1876"/>
    </row>
    <row r="10" spans="2:35" s="20" customFormat="1" ht="24.95" customHeight="1" x14ac:dyDescent="0.65">
      <c r="B10" s="1880"/>
      <c r="C10" s="1760"/>
      <c r="D10" s="1760"/>
      <c r="E10" s="1760"/>
      <c r="F10" s="1760"/>
      <c r="G10" s="1760"/>
      <c r="H10" s="1760"/>
      <c r="I10" s="370" t="s">
        <v>673</v>
      </c>
      <c r="J10" s="371" t="s">
        <v>149</v>
      </c>
      <c r="K10" s="371" t="s">
        <v>150</v>
      </c>
      <c r="L10" s="371" t="s">
        <v>151</v>
      </c>
      <c r="M10" s="371" t="s">
        <v>366</v>
      </c>
      <c r="N10" s="371" t="s">
        <v>667</v>
      </c>
      <c r="O10" s="371" t="s">
        <v>668</v>
      </c>
      <c r="P10" s="371" t="s">
        <v>669</v>
      </c>
      <c r="Q10" s="371" t="s">
        <v>670</v>
      </c>
      <c r="R10" s="371" t="s">
        <v>671</v>
      </c>
      <c r="S10" s="371" t="s">
        <v>672</v>
      </c>
      <c r="T10" s="372" t="s">
        <v>666</v>
      </c>
      <c r="U10" s="1877"/>
    </row>
    <row r="11" spans="2:35" s="551" customFormat="1" ht="12.75" customHeight="1" x14ac:dyDescent="0.7">
      <c r="B11" s="1536"/>
      <c r="C11" s="1537"/>
      <c r="D11" s="1537"/>
      <c r="E11" s="1661"/>
      <c r="F11" s="1537"/>
      <c r="G11" s="1537"/>
      <c r="H11" s="1537"/>
      <c r="I11" s="1538"/>
      <c r="J11" s="1539"/>
      <c r="K11" s="1539"/>
      <c r="L11" s="1539"/>
      <c r="M11" s="1539"/>
      <c r="N11" s="1539"/>
      <c r="O11" s="1539"/>
      <c r="P11" s="1539"/>
      <c r="Q11" s="1539"/>
      <c r="R11" s="1539"/>
      <c r="S11" s="1539"/>
      <c r="T11" s="1540"/>
      <c r="U11" s="1541"/>
    </row>
    <row r="12" spans="2:35" s="558" customFormat="1" ht="30" customHeight="1" x14ac:dyDescent="0.2">
      <c r="B12" s="607" t="s">
        <v>1480</v>
      </c>
      <c r="C12" s="331">
        <v>86018</v>
      </c>
      <c r="D12" s="331">
        <v>58631</v>
      </c>
      <c r="E12" s="331">
        <v>5889</v>
      </c>
      <c r="F12" s="329">
        <v>6902</v>
      </c>
      <c r="G12" s="329">
        <v>46609</v>
      </c>
      <c r="H12" s="329">
        <v>49509</v>
      </c>
      <c r="I12" s="913">
        <v>3438</v>
      </c>
      <c r="J12" s="881">
        <v>4291</v>
      </c>
      <c r="K12" s="881">
        <v>4388</v>
      </c>
      <c r="L12" s="881">
        <v>4206</v>
      </c>
      <c r="M12" s="881">
        <v>3823</v>
      </c>
      <c r="N12" s="881">
        <v>4084</v>
      </c>
      <c r="O12" s="881">
        <v>4081</v>
      </c>
      <c r="P12" s="881">
        <v>3783</v>
      </c>
      <c r="Q12" s="881">
        <v>3722</v>
      </c>
      <c r="R12" s="881">
        <v>3418</v>
      </c>
      <c r="S12" s="881">
        <v>6383</v>
      </c>
      <c r="T12" s="914">
        <v>3892</v>
      </c>
      <c r="U12" s="612" t="s">
        <v>1771</v>
      </c>
    </row>
    <row r="13" spans="2:35" s="558" customFormat="1" ht="30" customHeight="1" x14ac:dyDescent="0.2">
      <c r="B13" s="607" t="s">
        <v>335</v>
      </c>
      <c r="C13" s="331">
        <v>92670.037960000016</v>
      </c>
      <c r="D13" s="331">
        <v>68025</v>
      </c>
      <c r="E13" s="331">
        <v>22255.454879999998</v>
      </c>
      <c r="F13" s="329">
        <v>12025.440900000001</v>
      </c>
      <c r="G13" s="329">
        <v>158123.215604</v>
      </c>
      <c r="H13" s="329">
        <v>394262.55549199996</v>
      </c>
      <c r="I13" s="913">
        <v>12985.043057000001</v>
      </c>
      <c r="J13" s="881">
        <v>12294.092312000001</v>
      </c>
      <c r="K13" s="881">
        <v>13760.748853999999</v>
      </c>
      <c r="L13" s="881">
        <v>13991.634067000001</v>
      </c>
      <c r="M13" s="881">
        <v>12218.587608</v>
      </c>
      <c r="N13" s="881">
        <v>19910.250779000002</v>
      </c>
      <c r="O13" s="881">
        <v>17426.327545</v>
      </c>
      <c r="P13" s="881">
        <v>213078.42529099999</v>
      </c>
      <c r="Q13" s="881">
        <v>17436.584122</v>
      </c>
      <c r="R13" s="881">
        <v>15280.801030000001</v>
      </c>
      <c r="S13" s="881">
        <v>27200.262648</v>
      </c>
      <c r="T13" s="914">
        <v>18679.798179000001</v>
      </c>
      <c r="U13" s="612" t="s">
        <v>336</v>
      </c>
    </row>
    <row r="14" spans="2:35" s="602" customFormat="1" ht="15.75" customHeight="1" x14ac:dyDescent="0.2">
      <c r="B14" s="605"/>
      <c r="C14" s="329"/>
      <c r="D14" s="329"/>
      <c r="E14" s="331"/>
      <c r="F14" s="329"/>
      <c r="G14" s="329"/>
      <c r="H14" s="329"/>
      <c r="I14" s="911"/>
      <c r="J14" s="877"/>
      <c r="K14" s="877"/>
      <c r="L14" s="877"/>
      <c r="M14" s="877"/>
      <c r="N14" s="877"/>
      <c r="O14" s="877"/>
      <c r="P14" s="877"/>
      <c r="Q14" s="877"/>
      <c r="R14" s="877"/>
      <c r="S14" s="877"/>
      <c r="T14" s="912"/>
      <c r="U14" s="570"/>
      <c r="X14" s="558"/>
    </row>
    <row r="15" spans="2:35" s="602" customFormat="1" ht="30" customHeight="1" x14ac:dyDescent="0.2">
      <c r="B15" s="607" t="s">
        <v>1481</v>
      </c>
      <c r="C15" s="331">
        <v>4387</v>
      </c>
      <c r="D15" s="331">
        <v>2705</v>
      </c>
      <c r="E15" s="331">
        <v>280</v>
      </c>
      <c r="F15" s="329">
        <v>336</v>
      </c>
      <c r="G15" s="329">
        <v>2118</v>
      </c>
      <c r="H15" s="329">
        <v>2252</v>
      </c>
      <c r="I15" s="913">
        <v>157</v>
      </c>
      <c r="J15" s="881">
        <v>195</v>
      </c>
      <c r="K15" s="881">
        <v>200</v>
      </c>
      <c r="L15" s="881">
        <v>191</v>
      </c>
      <c r="M15" s="881">
        <v>174</v>
      </c>
      <c r="N15" s="881">
        <v>185</v>
      </c>
      <c r="O15" s="881">
        <v>186</v>
      </c>
      <c r="P15" s="881">
        <v>172</v>
      </c>
      <c r="Q15" s="881">
        <v>170</v>
      </c>
      <c r="R15" s="881">
        <v>155</v>
      </c>
      <c r="S15" s="881">
        <v>290</v>
      </c>
      <c r="T15" s="914">
        <v>177</v>
      </c>
      <c r="U15" s="612" t="s">
        <v>1482</v>
      </c>
      <c r="X15" s="558"/>
    </row>
    <row r="16" spans="2:35" s="602" customFormat="1" ht="30" customHeight="1" x14ac:dyDescent="0.2">
      <c r="B16" s="607" t="s">
        <v>335</v>
      </c>
      <c r="C16" s="331">
        <v>4626.2518980000004</v>
      </c>
      <c r="D16" s="331">
        <v>3162</v>
      </c>
      <c r="E16" s="331">
        <v>1007.144223</v>
      </c>
      <c r="F16" s="329">
        <v>584.53952500000003</v>
      </c>
      <c r="G16" s="329">
        <v>7187.4188930000009</v>
      </c>
      <c r="H16" s="329">
        <v>15330.116153000001</v>
      </c>
      <c r="I16" s="913">
        <v>590.22922900000003</v>
      </c>
      <c r="J16" s="881">
        <v>558.82237699999996</v>
      </c>
      <c r="K16" s="881">
        <v>625.48858399999995</v>
      </c>
      <c r="L16" s="881">
        <v>635.98336600000005</v>
      </c>
      <c r="M16" s="881">
        <v>555.39034500000002</v>
      </c>
      <c r="N16" s="881">
        <v>905.01139899999998</v>
      </c>
      <c r="O16" s="881">
        <v>792.10579700000005</v>
      </c>
      <c r="P16" s="881">
        <v>594.47387600000002</v>
      </c>
      <c r="Q16" s="881">
        <v>7292.572005</v>
      </c>
      <c r="R16" s="881">
        <v>694.58186499999999</v>
      </c>
      <c r="S16" s="881">
        <v>1236.375575</v>
      </c>
      <c r="T16" s="914">
        <v>849.08173499999998</v>
      </c>
      <c r="U16" s="612" t="s">
        <v>336</v>
      </c>
      <c r="X16" s="558"/>
    </row>
    <row r="17" spans="2:24" s="602" customFormat="1" ht="15.75" customHeight="1" x14ac:dyDescent="0.2">
      <c r="B17" s="607"/>
      <c r="C17" s="329"/>
      <c r="D17" s="329"/>
      <c r="E17" s="331"/>
      <c r="F17" s="329"/>
      <c r="G17" s="329"/>
      <c r="H17" s="329"/>
      <c r="I17" s="913"/>
      <c r="J17" s="881"/>
      <c r="K17" s="881"/>
      <c r="L17" s="881"/>
      <c r="M17" s="881"/>
      <c r="N17" s="881"/>
      <c r="O17" s="881"/>
      <c r="P17" s="881"/>
      <c r="Q17" s="881"/>
      <c r="R17" s="881"/>
      <c r="S17" s="881"/>
      <c r="T17" s="914"/>
      <c r="U17" s="612"/>
      <c r="X17" s="558"/>
    </row>
    <row r="18" spans="2:24" s="602" customFormat="1" ht="30" customHeight="1" x14ac:dyDescent="0.2">
      <c r="B18" s="607" t="s">
        <v>1483</v>
      </c>
      <c r="C18" s="331" t="s">
        <v>851</v>
      </c>
      <c r="D18" s="331" t="s">
        <v>851</v>
      </c>
      <c r="E18" s="331">
        <v>2475</v>
      </c>
      <c r="F18" s="329">
        <v>2674</v>
      </c>
      <c r="G18" s="329">
        <v>1427</v>
      </c>
      <c r="H18" s="329">
        <v>1616</v>
      </c>
      <c r="I18" s="913">
        <v>84</v>
      </c>
      <c r="J18" s="881">
        <v>174</v>
      </c>
      <c r="K18" s="881">
        <v>224</v>
      </c>
      <c r="L18" s="881">
        <v>138</v>
      </c>
      <c r="M18" s="881">
        <v>136</v>
      </c>
      <c r="N18" s="881">
        <v>119</v>
      </c>
      <c r="O18" s="881">
        <v>152</v>
      </c>
      <c r="P18" s="881">
        <v>98</v>
      </c>
      <c r="Q18" s="881">
        <v>130</v>
      </c>
      <c r="R18" s="881">
        <v>76</v>
      </c>
      <c r="S18" s="881">
        <v>135</v>
      </c>
      <c r="T18" s="914">
        <v>150</v>
      </c>
      <c r="U18" s="612" t="s">
        <v>1484</v>
      </c>
    </row>
    <row r="19" spans="2:24" s="602" customFormat="1" ht="30" customHeight="1" x14ac:dyDescent="0.2">
      <c r="B19" s="607" t="s">
        <v>335</v>
      </c>
      <c r="C19" s="331" t="s">
        <v>851</v>
      </c>
      <c r="D19" s="331" t="s">
        <v>851</v>
      </c>
      <c r="E19" s="331">
        <v>1237.5</v>
      </c>
      <c r="F19" s="329">
        <v>802.2</v>
      </c>
      <c r="G19" s="329">
        <v>3530.990468</v>
      </c>
      <c r="H19" s="329">
        <v>8483.195126999999</v>
      </c>
      <c r="I19" s="913">
        <v>406.61846000000003</v>
      </c>
      <c r="J19" s="881">
        <v>238.23844399999999</v>
      </c>
      <c r="K19" s="881">
        <v>565.30080099999998</v>
      </c>
      <c r="L19" s="881">
        <v>350.05839600000002</v>
      </c>
      <c r="M19" s="881">
        <v>283.37165900000002</v>
      </c>
      <c r="N19" s="881">
        <v>282.91363200000001</v>
      </c>
      <c r="O19" s="881">
        <v>3761.5555399999998</v>
      </c>
      <c r="P19" s="881">
        <v>322.63893000000002</v>
      </c>
      <c r="Q19" s="881">
        <v>471.103025</v>
      </c>
      <c r="R19" s="881">
        <v>756.21917099999996</v>
      </c>
      <c r="S19" s="881">
        <v>450.272989</v>
      </c>
      <c r="T19" s="914">
        <v>594.90408000000002</v>
      </c>
      <c r="U19" s="612" t="s">
        <v>336</v>
      </c>
    </row>
    <row r="20" spans="2:24" s="551" customFormat="1" ht="23.45" customHeight="1" thickBot="1" x14ac:dyDescent="0.75">
      <c r="B20" s="552"/>
      <c r="C20" s="553"/>
      <c r="D20" s="553"/>
      <c r="E20" s="1567"/>
      <c r="F20" s="553"/>
      <c r="G20" s="553"/>
      <c r="H20" s="553"/>
      <c r="I20" s="554"/>
      <c r="J20" s="555"/>
      <c r="K20" s="555"/>
      <c r="L20" s="555"/>
      <c r="M20" s="555"/>
      <c r="N20" s="555"/>
      <c r="O20" s="555"/>
      <c r="P20" s="555"/>
      <c r="Q20" s="555"/>
      <c r="R20" s="555"/>
      <c r="S20" s="555"/>
      <c r="T20" s="556"/>
      <c r="U20" s="557"/>
    </row>
    <row r="21" spans="2:24" ht="9" customHeight="1" thickTop="1" x14ac:dyDescent="0.35"/>
    <row r="22" spans="2:24" s="334" customFormat="1" ht="24.75" customHeight="1" x14ac:dyDescent="0.5">
      <c r="B22" s="334" t="s">
        <v>1753</v>
      </c>
      <c r="U22" s="334" t="s">
        <v>1755</v>
      </c>
    </row>
    <row r="23" spans="2:24" s="559" customFormat="1" ht="24" customHeight="1" x14ac:dyDescent="0.5">
      <c r="B23" s="357" t="s">
        <v>1718</v>
      </c>
      <c r="U23" s="559" t="s">
        <v>1719</v>
      </c>
    </row>
    <row r="24" spans="2:24" s="53" customFormat="1" ht="24.75" customHeight="1" x14ac:dyDescent="0.5"/>
    <row r="25" spans="2:24" s="53" customFormat="1" ht="11.25" customHeight="1" x14ac:dyDescent="0.5"/>
    <row r="26" spans="2:24" s="53" customFormat="1" ht="11.25" customHeight="1" x14ac:dyDescent="0.5"/>
    <row r="27" spans="2:24" s="53" customFormat="1" ht="11.25" customHeight="1" x14ac:dyDescent="0.5">
      <c r="B27" s="170"/>
      <c r="C27" s="170"/>
      <c r="D27" s="170"/>
      <c r="E27" s="170"/>
      <c r="F27" s="170"/>
      <c r="G27" s="170"/>
      <c r="H27" s="170"/>
    </row>
    <row r="32" spans="2:24" ht="21.75" x14ac:dyDescent="0.5">
      <c r="C32" s="62"/>
      <c r="D32" s="62"/>
      <c r="E32" s="62"/>
      <c r="F32" s="62"/>
      <c r="G32" s="62"/>
      <c r="H32" s="62"/>
    </row>
    <row r="33" spans="3:8" ht="21.75" x14ac:dyDescent="0.5">
      <c r="C33" s="62"/>
      <c r="D33" s="62"/>
      <c r="E33" s="62"/>
      <c r="F33" s="62"/>
      <c r="G33" s="62"/>
      <c r="H33" s="62"/>
    </row>
    <row r="34" spans="3:8" ht="21.75" x14ac:dyDescent="0.5">
      <c r="C34" s="62"/>
      <c r="D34" s="62"/>
      <c r="E34" s="62"/>
      <c r="F34" s="62"/>
      <c r="G34" s="62"/>
      <c r="H34" s="62"/>
    </row>
    <row r="35" spans="3:8" ht="21.75" x14ac:dyDescent="0.5">
      <c r="C35" s="62"/>
      <c r="D35" s="62"/>
      <c r="E35" s="62"/>
      <c r="F35" s="62"/>
      <c r="G35" s="62"/>
      <c r="H35" s="62"/>
    </row>
    <row r="36" spans="3:8" ht="21.75" x14ac:dyDescent="0.5">
      <c r="C36" s="62"/>
      <c r="D36" s="62"/>
      <c r="E36" s="62"/>
      <c r="F36" s="62"/>
      <c r="G36" s="62"/>
      <c r="H36" s="62"/>
    </row>
    <row r="37" spans="3:8" ht="21.75" x14ac:dyDescent="0.5">
      <c r="C37" s="62"/>
      <c r="D37" s="62"/>
      <c r="E37" s="62"/>
      <c r="F37" s="62"/>
      <c r="G37" s="62"/>
      <c r="H37" s="62"/>
    </row>
    <row r="38" spans="3:8" ht="21.75" x14ac:dyDescent="0.5">
      <c r="C38" s="62"/>
      <c r="D38" s="62"/>
      <c r="E38" s="62"/>
      <c r="F38" s="62"/>
      <c r="G38" s="62"/>
      <c r="H38" s="62"/>
    </row>
    <row r="39" spans="3:8" ht="21.75" x14ac:dyDescent="0.5">
      <c r="C39" s="62"/>
      <c r="D39" s="62"/>
      <c r="E39" s="62"/>
      <c r="F39" s="62"/>
      <c r="G39" s="62"/>
      <c r="H39" s="62"/>
    </row>
  </sheetData>
  <mergeCells count="12">
    <mergeCell ref="B3:K3"/>
    <mergeCell ref="L3:U3"/>
    <mergeCell ref="F8:F10"/>
    <mergeCell ref="U8:U10"/>
    <mergeCell ref="C8:C10"/>
    <mergeCell ref="D8:D10"/>
    <mergeCell ref="B8:B10"/>
    <mergeCell ref="E8:E10"/>
    <mergeCell ref="G8:G10"/>
    <mergeCell ref="H8:H10"/>
    <mergeCell ref="I8:K8"/>
    <mergeCell ref="L8:T8"/>
  </mergeCells>
  <printOptions horizontalCentered="1"/>
  <pageMargins left="0.196850393700787" right="0.196850393700787" top="0.39370078740157499" bottom="0.39370078740157499" header="0.511811023622047" footer="0.511811023622047"/>
  <pageSetup paperSize="9" scale="47" orientation="portrait" r:id="rId1"/>
  <headerFooter alignWithMargins="0">
    <oddFooter>&amp;C&amp;"Times New Roman,Regular"&amp;20- &amp;P+25 -</oddFooter>
  </headerFooter>
  <colBreaks count="1" manualBreakCount="1">
    <brk id="11" max="22"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8"/>
  <dimension ref="B1:W84"/>
  <sheetViews>
    <sheetView rightToLeft="1" view="pageBreakPreview" zoomScale="50" zoomScaleNormal="50" zoomScaleSheetLayoutView="50" workbookViewId="0"/>
  </sheetViews>
  <sheetFormatPr defaultRowHeight="15" x14ac:dyDescent="0.35"/>
  <cols>
    <col min="1" max="1" width="9.140625" style="48"/>
    <col min="2" max="2" width="58.5703125" style="48" customWidth="1"/>
    <col min="3" max="8" width="16.5703125" style="48" customWidth="1"/>
    <col min="9" max="9" width="61" style="48" customWidth="1"/>
    <col min="10" max="16384" width="9.140625" style="48"/>
  </cols>
  <sheetData>
    <row r="1" spans="2:23" s="76" customFormat="1" ht="16.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6.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1" t="s">
        <v>1842</v>
      </c>
      <c r="C3" s="1771"/>
      <c r="D3" s="1771"/>
      <c r="E3" s="1771"/>
      <c r="F3" s="1771"/>
      <c r="G3" s="1771"/>
      <c r="H3" s="1771"/>
      <c r="I3" s="1771"/>
    </row>
    <row r="4" spans="2:23" s="5" customFormat="1" ht="12.75" customHeight="1" x14ac:dyDescent="0.85">
      <c r="B4" s="1578"/>
      <c r="C4" s="1578"/>
      <c r="D4" s="1578"/>
      <c r="E4" s="1578"/>
      <c r="F4" s="1578"/>
      <c r="G4" s="1578"/>
      <c r="H4" s="1578"/>
      <c r="I4" s="1578"/>
      <c r="J4" s="2"/>
    </row>
    <row r="5" spans="2:23" ht="36.75" x14ac:dyDescent="0.85">
      <c r="B5" s="1771" t="s">
        <v>1843</v>
      </c>
      <c r="C5" s="1771"/>
      <c r="D5" s="1771"/>
      <c r="E5" s="1771"/>
      <c r="F5" s="1771"/>
      <c r="G5" s="1771"/>
      <c r="H5" s="1771"/>
      <c r="I5" s="1771"/>
      <c r="L5" s="144"/>
    </row>
    <row r="6" spans="2:23" ht="11.25" customHeight="1" x14ac:dyDescent="0.65">
      <c r="B6" s="88"/>
      <c r="C6" s="86"/>
      <c r="D6" s="86"/>
      <c r="E6" s="86"/>
      <c r="F6" s="86"/>
      <c r="G6" s="86"/>
      <c r="H6" s="86"/>
      <c r="I6" s="86"/>
    </row>
    <row r="7" spans="2:23" ht="11.25" customHeight="1" x14ac:dyDescent="0.45">
      <c r="B7" s="98"/>
      <c r="I7" s="100"/>
      <c r="J7" s="99"/>
      <c r="N7" s="100"/>
    </row>
    <row r="8" spans="2:23" ht="11.25" customHeight="1" thickBot="1" x14ac:dyDescent="0.4"/>
    <row r="9" spans="2:23" s="258" customFormat="1" ht="24.95" customHeight="1" thickTop="1" x14ac:dyDescent="0.7">
      <c r="B9" s="1768" t="s">
        <v>887</v>
      </c>
      <c r="C9" s="1758">
        <v>2010</v>
      </c>
      <c r="D9" s="1758">
        <v>2011</v>
      </c>
      <c r="E9" s="1758">
        <v>2012</v>
      </c>
      <c r="F9" s="1758">
        <v>2013</v>
      </c>
      <c r="G9" s="1758">
        <v>2014</v>
      </c>
      <c r="H9" s="1758">
        <v>2015</v>
      </c>
      <c r="I9" s="1765" t="s">
        <v>886</v>
      </c>
      <c r="J9" s="339"/>
      <c r="N9" s="339"/>
    </row>
    <row r="10" spans="2:23" s="258" customFormat="1" ht="24.95" customHeight="1" x14ac:dyDescent="0.7">
      <c r="B10" s="1769"/>
      <c r="C10" s="1759"/>
      <c r="D10" s="1759"/>
      <c r="E10" s="1759"/>
      <c r="F10" s="1759"/>
      <c r="G10" s="1759"/>
      <c r="H10" s="1759"/>
      <c r="I10" s="1766"/>
    </row>
    <row r="11" spans="2:23" s="258" customFormat="1" ht="19.5" customHeight="1" x14ac:dyDescent="0.7">
      <c r="B11" s="1770"/>
      <c r="C11" s="1760"/>
      <c r="D11" s="1760"/>
      <c r="E11" s="1760"/>
      <c r="F11" s="1760"/>
      <c r="G11" s="1760"/>
      <c r="H11" s="1760"/>
      <c r="I11" s="1767"/>
    </row>
    <row r="12" spans="2:23" s="258" customFormat="1" ht="12.75" customHeight="1" x14ac:dyDescent="0.7">
      <c r="B12" s="341"/>
      <c r="C12" s="572"/>
      <c r="D12" s="572"/>
      <c r="E12" s="572"/>
      <c r="F12" s="572"/>
      <c r="G12" s="572"/>
      <c r="H12" s="572"/>
      <c r="I12" s="342"/>
    </row>
    <row r="13" spans="2:23" s="365" customFormat="1" ht="23.45" customHeight="1" x14ac:dyDescent="0.2">
      <c r="B13" s="454" t="s">
        <v>683</v>
      </c>
      <c r="C13" s="1288">
        <v>12</v>
      </c>
      <c r="D13" s="1288">
        <v>12</v>
      </c>
      <c r="E13" s="1288">
        <v>12</v>
      </c>
      <c r="F13" s="1288">
        <v>12</v>
      </c>
      <c r="G13" s="1288">
        <v>12</v>
      </c>
      <c r="H13" s="1288">
        <v>12</v>
      </c>
      <c r="I13" s="617" t="s">
        <v>586</v>
      </c>
    </row>
    <row r="14" spans="2:23" s="365" customFormat="1" ht="12" customHeight="1" x14ac:dyDescent="0.2">
      <c r="B14" s="455"/>
      <c r="C14" s="1288"/>
      <c r="D14" s="1288"/>
      <c r="E14" s="1288"/>
      <c r="F14" s="1288"/>
      <c r="G14" s="1288"/>
      <c r="H14" s="1288"/>
      <c r="I14" s="379"/>
    </row>
    <row r="15" spans="2:23" s="365" customFormat="1" ht="23.45" customHeight="1" x14ac:dyDescent="0.2">
      <c r="B15" s="454" t="s">
        <v>525</v>
      </c>
      <c r="C15" s="1288">
        <v>69</v>
      </c>
      <c r="D15" s="1288">
        <v>72</v>
      </c>
      <c r="E15" s="1288">
        <v>74</v>
      </c>
      <c r="F15" s="1288">
        <v>77</v>
      </c>
      <c r="G15" s="1288">
        <v>78</v>
      </c>
      <c r="H15" s="1288">
        <v>78</v>
      </c>
      <c r="I15" s="617" t="s">
        <v>11</v>
      </c>
    </row>
    <row r="16" spans="2:23" s="365" customFormat="1" ht="23.45" customHeight="1" x14ac:dyDescent="0.2">
      <c r="B16" s="618" t="s">
        <v>1261</v>
      </c>
      <c r="C16" s="1290">
        <v>28</v>
      </c>
      <c r="D16" s="1290">
        <v>28</v>
      </c>
      <c r="E16" s="1290">
        <v>29</v>
      </c>
      <c r="F16" s="1290">
        <v>30</v>
      </c>
      <c r="G16" s="1290">
        <v>31</v>
      </c>
      <c r="H16" s="1290">
        <v>31</v>
      </c>
      <c r="I16" s="619" t="s">
        <v>277</v>
      </c>
    </row>
    <row r="17" spans="2:9" s="365" customFormat="1" ht="23.45" customHeight="1" x14ac:dyDescent="0.2">
      <c r="B17" s="618" t="s">
        <v>621</v>
      </c>
      <c r="C17" s="1290">
        <v>7</v>
      </c>
      <c r="D17" s="1290">
        <v>7</v>
      </c>
      <c r="E17" s="1290">
        <v>7</v>
      </c>
      <c r="F17" s="1290">
        <v>7</v>
      </c>
      <c r="G17" s="1290">
        <v>7</v>
      </c>
      <c r="H17" s="1290">
        <v>7</v>
      </c>
      <c r="I17" s="619" t="s">
        <v>622</v>
      </c>
    </row>
    <row r="18" spans="2:9" s="365" customFormat="1" ht="23.45" customHeight="1" x14ac:dyDescent="0.2">
      <c r="B18" s="618" t="s">
        <v>352</v>
      </c>
      <c r="C18" s="1290">
        <v>4</v>
      </c>
      <c r="D18" s="1290">
        <v>5</v>
      </c>
      <c r="E18" s="1290">
        <v>5</v>
      </c>
      <c r="F18" s="1290">
        <v>5</v>
      </c>
      <c r="G18" s="1290">
        <v>5</v>
      </c>
      <c r="H18" s="1290">
        <v>5</v>
      </c>
      <c r="I18" s="619" t="s">
        <v>623</v>
      </c>
    </row>
    <row r="19" spans="2:9" s="365" customFormat="1" ht="23.45" customHeight="1" x14ac:dyDescent="0.2">
      <c r="B19" s="618" t="s">
        <v>624</v>
      </c>
      <c r="C19" s="1290">
        <v>5</v>
      </c>
      <c r="D19" s="1290">
        <v>6</v>
      </c>
      <c r="E19" s="1290">
        <v>6</v>
      </c>
      <c r="F19" s="1290">
        <v>7</v>
      </c>
      <c r="G19" s="1290">
        <v>7</v>
      </c>
      <c r="H19" s="1290">
        <v>7</v>
      </c>
      <c r="I19" s="619" t="s">
        <v>625</v>
      </c>
    </row>
    <row r="20" spans="2:9" s="365" customFormat="1" ht="23.45" customHeight="1" x14ac:dyDescent="0.2">
      <c r="B20" s="618" t="s">
        <v>626</v>
      </c>
      <c r="C20" s="1290">
        <v>5</v>
      </c>
      <c r="D20" s="1290">
        <v>5</v>
      </c>
      <c r="E20" s="1290">
        <v>5</v>
      </c>
      <c r="F20" s="1290">
        <v>5</v>
      </c>
      <c r="G20" s="1290">
        <v>5</v>
      </c>
      <c r="H20" s="1290">
        <v>5</v>
      </c>
      <c r="I20" s="619" t="s">
        <v>627</v>
      </c>
    </row>
    <row r="21" spans="2:9" s="365" customFormat="1" ht="23.45" customHeight="1" x14ac:dyDescent="0.2">
      <c r="B21" s="618" t="s">
        <v>628</v>
      </c>
      <c r="C21" s="1290">
        <v>15</v>
      </c>
      <c r="D21" s="1290">
        <v>16</v>
      </c>
      <c r="E21" s="1290">
        <v>17</v>
      </c>
      <c r="F21" s="1290">
        <v>18</v>
      </c>
      <c r="G21" s="1290">
        <v>18</v>
      </c>
      <c r="H21" s="1290">
        <v>18</v>
      </c>
      <c r="I21" s="619" t="s">
        <v>278</v>
      </c>
    </row>
    <row r="22" spans="2:9" s="365" customFormat="1" ht="23.45" customHeight="1" x14ac:dyDescent="0.2">
      <c r="B22" s="618" t="s">
        <v>795</v>
      </c>
      <c r="C22" s="1290">
        <v>5</v>
      </c>
      <c r="D22" s="1290">
        <v>5</v>
      </c>
      <c r="E22" s="1290">
        <v>5</v>
      </c>
      <c r="F22" s="1290">
        <v>5</v>
      </c>
      <c r="G22" s="1290">
        <v>5</v>
      </c>
      <c r="H22" s="1290">
        <v>5</v>
      </c>
      <c r="I22" s="619" t="s">
        <v>794</v>
      </c>
    </row>
    <row r="23" spans="2:9" s="365" customFormat="1" ht="12.75" customHeight="1" x14ac:dyDescent="0.2">
      <c r="B23" s="455"/>
      <c r="C23" s="1288"/>
      <c r="D23" s="1288"/>
      <c r="E23" s="1288"/>
      <c r="F23" s="1288"/>
      <c r="G23" s="1288"/>
      <c r="H23" s="1288"/>
      <c r="I23" s="379"/>
    </row>
    <row r="24" spans="2:9" s="365" customFormat="1" ht="23.45" customHeight="1" x14ac:dyDescent="0.2">
      <c r="B24" s="454" t="s">
        <v>629</v>
      </c>
      <c r="C24" s="1288">
        <v>17</v>
      </c>
      <c r="D24" s="1288">
        <v>17</v>
      </c>
      <c r="E24" s="1288">
        <v>17</v>
      </c>
      <c r="F24" s="1288">
        <v>17</v>
      </c>
      <c r="G24" s="1288">
        <v>17</v>
      </c>
      <c r="H24" s="1288">
        <v>17</v>
      </c>
      <c r="I24" s="617" t="s">
        <v>12</v>
      </c>
    </row>
    <row r="25" spans="2:9" s="365" customFormat="1" ht="23.45" customHeight="1" x14ac:dyDescent="0.2">
      <c r="B25" s="618" t="s">
        <v>1261</v>
      </c>
      <c r="C25" s="1290">
        <v>4</v>
      </c>
      <c r="D25" s="1290">
        <v>4</v>
      </c>
      <c r="E25" s="1290">
        <v>4</v>
      </c>
      <c r="F25" s="1290">
        <v>4</v>
      </c>
      <c r="G25" s="1290">
        <v>4</v>
      </c>
      <c r="H25" s="1290">
        <v>4</v>
      </c>
      <c r="I25" s="619" t="s">
        <v>277</v>
      </c>
    </row>
    <row r="26" spans="2:9" s="365" customFormat="1" ht="23.45" customHeight="1" x14ac:dyDescent="0.2">
      <c r="B26" s="618" t="s">
        <v>621</v>
      </c>
      <c r="C26" s="1290">
        <v>1</v>
      </c>
      <c r="D26" s="1290">
        <v>1</v>
      </c>
      <c r="E26" s="1290">
        <v>1</v>
      </c>
      <c r="F26" s="1290">
        <v>1</v>
      </c>
      <c r="G26" s="1290">
        <v>1</v>
      </c>
      <c r="H26" s="1290">
        <v>1</v>
      </c>
      <c r="I26" s="619" t="s">
        <v>622</v>
      </c>
    </row>
    <row r="27" spans="2:9" s="365" customFormat="1" ht="23.45" customHeight="1" x14ac:dyDescent="0.2">
      <c r="B27" s="618" t="s">
        <v>352</v>
      </c>
      <c r="C27" s="1290">
        <v>1</v>
      </c>
      <c r="D27" s="1290">
        <v>1</v>
      </c>
      <c r="E27" s="1290">
        <v>1</v>
      </c>
      <c r="F27" s="1290">
        <v>1</v>
      </c>
      <c r="G27" s="1290">
        <v>1</v>
      </c>
      <c r="H27" s="1290">
        <v>1</v>
      </c>
      <c r="I27" s="619" t="s">
        <v>623</v>
      </c>
    </row>
    <row r="28" spans="2:9" s="365" customFormat="1" ht="23.45" customHeight="1" x14ac:dyDescent="0.2">
      <c r="B28" s="618" t="s">
        <v>628</v>
      </c>
      <c r="C28" s="1290">
        <v>11</v>
      </c>
      <c r="D28" s="1290">
        <v>11</v>
      </c>
      <c r="E28" s="1290">
        <v>11</v>
      </c>
      <c r="F28" s="1290">
        <v>11</v>
      </c>
      <c r="G28" s="1290">
        <v>11</v>
      </c>
      <c r="H28" s="1290">
        <v>11</v>
      </c>
      <c r="I28" s="619" t="s">
        <v>278</v>
      </c>
    </row>
    <row r="29" spans="2:9" s="365" customFormat="1" ht="12" customHeight="1" x14ac:dyDescent="0.2">
      <c r="B29" s="455"/>
      <c r="C29" s="1288"/>
      <c r="D29" s="1288"/>
      <c r="E29" s="1288"/>
      <c r="F29" s="1288"/>
      <c r="G29" s="1288"/>
      <c r="H29" s="1288"/>
      <c r="I29" s="379"/>
    </row>
    <row r="30" spans="2:9" s="360" customFormat="1" ht="23.45" customHeight="1" x14ac:dyDescent="0.2">
      <c r="B30" s="454" t="s">
        <v>185</v>
      </c>
      <c r="C30" s="1288">
        <v>106</v>
      </c>
      <c r="D30" s="1288">
        <v>106</v>
      </c>
      <c r="E30" s="1288">
        <v>106</v>
      </c>
      <c r="F30" s="1288">
        <v>106</v>
      </c>
      <c r="G30" s="1288">
        <v>106</v>
      </c>
      <c r="H30" s="1288">
        <v>106</v>
      </c>
      <c r="I30" s="617" t="s">
        <v>644</v>
      </c>
    </row>
    <row r="31" spans="2:9" s="365" customFormat="1" ht="23.45" customHeight="1" x14ac:dyDescent="0.2">
      <c r="B31" s="618" t="s">
        <v>1261</v>
      </c>
      <c r="C31" s="1290">
        <v>10</v>
      </c>
      <c r="D31" s="1290">
        <v>10</v>
      </c>
      <c r="E31" s="1290">
        <v>10</v>
      </c>
      <c r="F31" s="1290">
        <v>10</v>
      </c>
      <c r="G31" s="1290">
        <v>10</v>
      </c>
      <c r="H31" s="1290">
        <v>10</v>
      </c>
      <c r="I31" s="619" t="s">
        <v>277</v>
      </c>
    </row>
    <row r="32" spans="2:9" s="365" customFormat="1" ht="23.45" customHeight="1" x14ac:dyDescent="0.2">
      <c r="B32" s="618" t="s">
        <v>621</v>
      </c>
      <c r="C32" s="1290">
        <v>16</v>
      </c>
      <c r="D32" s="1290">
        <v>16</v>
      </c>
      <c r="E32" s="1290">
        <v>16</v>
      </c>
      <c r="F32" s="1290">
        <v>16</v>
      </c>
      <c r="G32" s="1290">
        <v>16</v>
      </c>
      <c r="H32" s="1290">
        <v>16</v>
      </c>
      <c r="I32" s="619" t="s">
        <v>622</v>
      </c>
    </row>
    <row r="33" spans="2:9" s="365" customFormat="1" ht="23.45" customHeight="1" x14ac:dyDescent="0.2">
      <c r="B33" s="618" t="s">
        <v>618</v>
      </c>
      <c r="C33" s="1290">
        <v>10</v>
      </c>
      <c r="D33" s="1290">
        <v>10</v>
      </c>
      <c r="E33" s="1290">
        <v>10</v>
      </c>
      <c r="F33" s="1290">
        <v>10</v>
      </c>
      <c r="G33" s="1290">
        <v>10</v>
      </c>
      <c r="H33" s="1290">
        <v>10</v>
      </c>
      <c r="I33" s="619" t="s">
        <v>630</v>
      </c>
    </row>
    <row r="34" spans="2:9" s="365" customFormat="1" ht="23.45" customHeight="1" x14ac:dyDescent="0.2">
      <c r="B34" s="618" t="s">
        <v>624</v>
      </c>
      <c r="C34" s="1290">
        <v>10</v>
      </c>
      <c r="D34" s="1290">
        <v>10</v>
      </c>
      <c r="E34" s="1290">
        <v>10</v>
      </c>
      <c r="F34" s="1290">
        <v>10</v>
      </c>
      <c r="G34" s="1290">
        <v>10</v>
      </c>
      <c r="H34" s="1290">
        <v>10</v>
      </c>
      <c r="I34" s="619" t="s">
        <v>625</v>
      </c>
    </row>
    <row r="35" spans="2:9" s="365" customFormat="1" ht="23.45" customHeight="1" x14ac:dyDescent="0.2">
      <c r="B35" s="618" t="s">
        <v>352</v>
      </c>
      <c r="C35" s="1290">
        <v>7</v>
      </c>
      <c r="D35" s="1290">
        <v>7</v>
      </c>
      <c r="E35" s="1290">
        <v>7</v>
      </c>
      <c r="F35" s="1290">
        <v>7</v>
      </c>
      <c r="G35" s="1290">
        <v>7</v>
      </c>
      <c r="H35" s="1290">
        <v>7</v>
      </c>
      <c r="I35" s="619" t="s">
        <v>623</v>
      </c>
    </row>
    <row r="36" spans="2:9" s="365" customFormat="1" ht="23.45" customHeight="1" x14ac:dyDescent="0.2">
      <c r="B36" s="618" t="s">
        <v>631</v>
      </c>
      <c r="C36" s="1290">
        <v>7</v>
      </c>
      <c r="D36" s="1290">
        <v>7</v>
      </c>
      <c r="E36" s="1290">
        <v>7</v>
      </c>
      <c r="F36" s="1290">
        <v>7</v>
      </c>
      <c r="G36" s="1290">
        <v>7</v>
      </c>
      <c r="H36" s="1290">
        <v>7</v>
      </c>
      <c r="I36" s="619" t="s">
        <v>279</v>
      </c>
    </row>
    <row r="37" spans="2:9" s="365" customFormat="1" ht="23.45" customHeight="1" x14ac:dyDescent="0.2">
      <c r="B37" s="618" t="s">
        <v>632</v>
      </c>
      <c r="C37" s="1290">
        <v>17</v>
      </c>
      <c r="D37" s="1290">
        <v>17</v>
      </c>
      <c r="E37" s="1290">
        <v>17</v>
      </c>
      <c r="F37" s="1290">
        <v>17</v>
      </c>
      <c r="G37" s="1290">
        <v>17</v>
      </c>
      <c r="H37" s="1290">
        <v>17</v>
      </c>
      <c r="I37" s="619" t="s">
        <v>633</v>
      </c>
    </row>
    <row r="38" spans="2:9" s="365" customFormat="1" ht="23.45" customHeight="1" x14ac:dyDescent="0.2">
      <c r="B38" s="618" t="s">
        <v>628</v>
      </c>
      <c r="C38" s="1290">
        <v>29</v>
      </c>
      <c r="D38" s="1290">
        <v>29</v>
      </c>
      <c r="E38" s="1290">
        <v>29</v>
      </c>
      <c r="F38" s="1290">
        <v>29</v>
      </c>
      <c r="G38" s="1290">
        <v>29</v>
      </c>
      <c r="H38" s="1290">
        <v>29</v>
      </c>
      <c r="I38" s="619" t="s">
        <v>278</v>
      </c>
    </row>
    <row r="39" spans="2:9" s="365" customFormat="1" ht="12" customHeight="1" x14ac:dyDescent="0.2">
      <c r="B39" s="455"/>
      <c r="C39" s="1288"/>
      <c r="D39" s="1288"/>
      <c r="E39" s="1288"/>
      <c r="F39" s="1288"/>
      <c r="G39" s="1288"/>
      <c r="H39" s="1288"/>
      <c r="I39" s="379"/>
    </row>
    <row r="40" spans="2:9" s="365" customFormat="1" ht="23.45" customHeight="1" x14ac:dyDescent="0.2">
      <c r="B40" s="454" t="s">
        <v>634</v>
      </c>
      <c r="C40" s="1223">
        <v>23</v>
      </c>
      <c r="D40" s="1223">
        <v>23</v>
      </c>
      <c r="E40" s="1223">
        <v>23</v>
      </c>
      <c r="F40" s="1223">
        <v>23</v>
      </c>
      <c r="G40" s="1223">
        <v>23</v>
      </c>
      <c r="H40" s="1223">
        <v>23</v>
      </c>
      <c r="I40" s="617" t="s">
        <v>639</v>
      </c>
    </row>
    <row r="41" spans="2:9" s="365" customFormat="1" ht="23.45" customHeight="1" x14ac:dyDescent="0.2">
      <c r="B41" s="618" t="s">
        <v>1261</v>
      </c>
      <c r="C41" s="1290">
        <v>7</v>
      </c>
      <c r="D41" s="1290">
        <v>7</v>
      </c>
      <c r="E41" s="1290">
        <v>7</v>
      </c>
      <c r="F41" s="1290">
        <v>7</v>
      </c>
      <c r="G41" s="1290">
        <v>7</v>
      </c>
      <c r="H41" s="1290">
        <v>7</v>
      </c>
      <c r="I41" s="619" t="s">
        <v>277</v>
      </c>
    </row>
    <row r="42" spans="2:9" s="365" customFormat="1" ht="23.25" customHeight="1" x14ac:dyDescent="0.2">
      <c r="B42" s="618" t="s">
        <v>628</v>
      </c>
      <c r="C42" s="1290">
        <v>16</v>
      </c>
      <c r="D42" s="1290">
        <v>16</v>
      </c>
      <c r="E42" s="1290">
        <v>16</v>
      </c>
      <c r="F42" s="1290">
        <v>16</v>
      </c>
      <c r="G42" s="1290">
        <v>16</v>
      </c>
      <c r="H42" s="1290">
        <v>16</v>
      </c>
      <c r="I42" s="619" t="s">
        <v>278</v>
      </c>
    </row>
    <row r="43" spans="2:9" s="365" customFormat="1" ht="12" customHeight="1" x14ac:dyDescent="0.2">
      <c r="B43" s="455"/>
      <c r="C43" s="1288"/>
      <c r="D43" s="1288"/>
      <c r="E43" s="1288"/>
      <c r="F43" s="1288"/>
      <c r="G43" s="1288"/>
      <c r="H43" s="1288"/>
      <c r="I43" s="379"/>
    </row>
    <row r="44" spans="2:9" s="365" customFormat="1" ht="23.45" customHeight="1" x14ac:dyDescent="0.2">
      <c r="B44" s="454" t="s">
        <v>190</v>
      </c>
      <c r="C44" s="1223">
        <v>65</v>
      </c>
      <c r="D44" s="1223">
        <v>65</v>
      </c>
      <c r="E44" s="1223">
        <v>65</v>
      </c>
      <c r="F44" s="1223">
        <v>65</v>
      </c>
      <c r="G44" s="1223">
        <v>65</v>
      </c>
      <c r="H44" s="1223">
        <v>65</v>
      </c>
      <c r="I44" s="617" t="s">
        <v>640</v>
      </c>
    </row>
    <row r="45" spans="2:9" s="365" customFormat="1" ht="23.45" customHeight="1" x14ac:dyDescent="0.2">
      <c r="B45" s="618" t="s">
        <v>1261</v>
      </c>
      <c r="C45" s="1290">
        <v>18</v>
      </c>
      <c r="D45" s="1290">
        <v>18</v>
      </c>
      <c r="E45" s="1290">
        <v>18</v>
      </c>
      <c r="F45" s="1290">
        <v>18</v>
      </c>
      <c r="G45" s="1290">
        <v>18</v>
      </c>
      <c r="H45" s="1290">
        <v>18</v>
      </c>
      <c r="I45" s="619" t="s">
        <v>277</v>
      </c>
    </row>
    <row r="46" spans="2:9" s="365" customFormat="1" ht="23.45" customHeight="1" x14ac:dyDescent="0.2">
      <c r="B46" s="618" t="s">
        <v>621</v>
      </c>
      <c r="C46" s="1290">
        <v>8</v>
      </c>
      <c r="D46" s="1290">
        <v>8</v>
      </c>
      <c r="E46" s="1290">
        <v>8</v>
      </c>
      <c r="F46" s="1290">
        <v>8</v>
      </c>
      <c r="G46" s="1290">
        <v>8</v>
      </c>
      <c r="H46" s="1290">
        <v>8</v>
      </c>
      <c r="I46" s="619" t="s">
        <v>622</v>
      </c>
    </row>
    <row r="47" spans="2:9" s="365" customFormat="1" ht="23.45" customHeight="1" x14ac:dyDescent="0.2">
      <c r="B47" s="618" t="s">
        <v>352</v>
      </c>
      <c r="C47" s="1290">
        <v>4</v>
      </c>
      <c r="D47" s="1290">
        <v>4</v>
      </c>
      <c r="E47" s="1290">
        <v>4</v>
      </c>
      <c r="F47" s="1290">
        <v>4</v>
      </c>
      <c r="G47" s="1290">
        <v>4</v>
      </c>
      <c r="H47" s="1290">
        <v>4</v>
      </c>
      <c r="I47" s="619" t="s">
        <v>623</v>
      </c>
    </row>
    <row r="48" spans="2:9" s="365" customFormat="1" ht="23.45" customHeight="1" x14ac:dyDescent="0.2">
      <c r="B48" s="618" t="s">
        <v>624</v>
      </c>
      <c r="C48" s="1290">
        <v>5</v>
      </c>
      <c r="D48" s="1290">
        <v>5</v>
      </c>
      <c r="E48" s="1290">
        <v>5</v>
      </c>
      <c r="F48" s="1290">
        <v>5</v>
      </c>
      <c r="G48" s="1290">
        <v>5</v>
      </c>
      <c r="H48" s="1290">
        <v>5</v>
      </c>
      <c r="I48" s="619" t="s">
        <v>625</v>
      </c>
    </row>
    <row r="49" spans="2:9" s="365" customFormat="1" ht="23.45" customHeight="1" x14ac:dyDescent="0.2">
      <c r="B49" s="618" t="s">
        <v>626</v>
      </c>
      <c r="C49" s="1290">
        <v>5</v>
      </c>
      <c r="D49" s="1290">
        <v>5</v>
      </c>
      <c r="E49" s="1290">
        <v>5</v>
      </c>
      <c r="F49" s="1290">
        <v>5</v>
      </c>
      <c r="G49" s="1290">
        <v>5</v>
      </c>
      <c r="H49" s="1290">
        <v>5</v>
      </c>
      <c r="I49" s="619" t="s">
        <v>627</v>
      </c>
    </row>
    <row r="50" spans="2:9" s="365" customFormat="1" ht="23.45" customHeight="1" x14ac:dyDescent="0.2">
      <c r="B50" s="618" t="s">
        <v>923</v>
      </c>
      <c r="C50" s="1290">
        <v>6</v>
      </c>
      <c r="D50" s="1290">
        <v>6</v>
      </c>
      <c r="E50" s="1290">
        <v>6</v>
      </c>
      <c r="F50" s="1290">
        <v>6</v>
      </c>
      <c r="G50" s="1290">
        <v>6</v>
      </c>
      <c r="H50" s="1290">
        <v>6</v>
      </c>
      <c r="I50" s="619" t="s">
        <v>924</v>
      </c>
    </row>
    <row r="51" spans="2:9" s="365" customFormat="1" ht="23.45" customHeight="1" x14ac:dyDescent="0.2">
      <c r="B51" s="618" t="s">
        <v>618</v>
      </c>
      <c r="C51" s="1290">
        <v>5</v>
      </c>
      <c r="D51" s="1290">
        <v>5</v>
      </c>
      <c r="E51" s="1290">
        <v>5</v>
      </c>
      <c r="F51" s="1290">
        <v>5</v>
      </c>
      <c r="G51" s="1290">
        <v>5</v>
      </c>
      <c r="H51" s="1290">
        <v>5</v>
      </c>
      <c r="I51" s="619" t="s">
        <v>630</v>
      </c>
    </row>
    <row r="52" spans="2:9" s="365" customFormat="1" ht="23.25" customHeight="1" x14ac:dyDescent="0.2">
      <c r="B52" s="618" t="s">
        <v>628</v>
      </c>
      <c r="C52" s="1290">
        <v>14</v>
      </c>
      <c r="D52" s="1290">
        <v>14</v>
      </c>
      <c r="E52" s="1290">
        <v>14</v>
      </c>
      <c r="F52" s="1290">
        <v>14</v>
      </c>
      <c r="G52" s="1290">
        <v>14</v>
      </c>
      <c r="H52" s="1290">
        <v>14</v>
      </c>
      <c r="I52" s="619" t="s">
        <v>278</v>
      </c>
    </row>
    <row r="53" spans="2:9" s="365" customFormat="1" ht="12" customHeight="1" x14ac:dyDescent="0.2">
      <c r="B53" s="618"/>
      <c r="C53" s="1290"/>
      <c r="D53" s="1290"/>
      <c r="E53" s="1290"/>
      <c r="F53" s="1290"/>
      <c r="G53" s="1290"/>
      <c r="H53" s="1290"/>
      <c r="I53" s="619"/>
    </row>
    <row r="54" spans="2:9" s="365" customFormat="1" ht="23.45" customHeight="1" x14ac:dyDescent="0.2">
      <c r="B54" s="454" t="s">
        <v>1491</v>
      </c>
      <c r="C54" s="1288">
        <v>13</v>
      </c>
      <c r="D54" s="1288">
        <v>13</v>
      </c>
      <c r="E54" s="1288">
        <v>13</v>
      </c>
      <c r="F54" s="1288">
        <v>13</v>
      </c>
      <c r="G54" s="1288">
        <v>13</v>
      </c>
      <c r="H54" s="1288">
        <v>13</v>
      </c>
      <c r="I54" s="617" t="s">
        <v>1492</v>
      </c>
    </row>
    <row r="55" spans="2:9" s="365" customFormat="1" ht="12" customHeight="1" x14ac:dyDescent="0.2">
      <c r="B55" s="455"/>
      <c r="C55" s="1288"/>
      <c r="D55" s="1288"/>
      <c r="E55" s="1288"/>
      <c r="F55" s="1288"/>
      <c r="G55" s="1288"/>
      <c r="H55" s="1288"/>
      <c r="I55" s="379"/>
    </row>
    <row r="56" spans="2:9" s="365" customFormat="1" ht="23.45" customHeight="1" x14ac:dyDescent="0.2">
      <c r="B56" s="454" t="s">
        <v>989</v>
      </c>
      <c r="C56" s="1223">
        <v>180</v>
      </c>
      <c r="D56" s="1223">
        <v>198</v>
      </c>
      <c r="E56" s="1223">
        <v>203</v>
      </c>
      <c r="F56" s="1223">
        <v>203</v>
      </c>
      <c r="G56" s="1223">
        <v>202</v>
      </c>
      <c r="H56" s="1223">
        <v>198</v>
      </c>
      <c r="I56" s="617" t="s">
        <v>1439</v>
      </c>
    </row>
    <row r="57" spans="2:9" s="365" customFormat="1" ht="23.45" customHeight="1" x14ac:dyDescent="0.2">
      <c r="B57" s="618" t="s">
        <v>675</v>
      </c>
      <c r="C57" s="1290">
        <v>35</v>
      </c>
      <c r="D57" s="1290">
        <v>39</v>
      </c>
      <c r="E57" s="1290">
        <v>39</v>
      </c>
      <c r="F57" s="1290">
        <v>38</v>
      </c>
      <c r="G57" s="1290">
        <v>38</v>
      </c>
      <c r="H57" s="1290">
        <v>37</v>
      </c>
      <c r="I57" s="619" t="s">
        <v>436</v>
      </c>
    </row>
    <row r="58" spans="2:9" s="365" customFormat="1" ht="23.45" customHeight="1" x14ac:dyDescent="0.2">
      <c r="B58" s="618" t="s">
        <v>676</v>
      </c>
      <c r="C58" s="1290">
        <v>24</v>
      </c>
      <c r="D58" s="1290">
        <v>26</v>
      </c>
      <c r="E58" s="1290">
        <v>27</v>
      </c>
      <c r="F58" s="1290">
        <v>27</v>
      </c>
      <c r="G58" s="1290">
        <v>27</v>
      </c>
      <c r="H58" s="1290">
        <v>27</v>
      </c>
      <c r="I58" s="619" t="s">
        <v>124</v>
      </c>
    </row>
    <row r="59" spans="2:9" s="365" customFormat="1" ht="23.45" customHeight="1" x14ac:dyDescent="0.2">
      <c r="B59" s="618" t="s">
        <v>1262</v>
      </c>
      <c r="C59" s="1290">
        <v>30</v>
      </c>
      <c r="D59" s="1290">
        <v>30</v>
      </c>
      <c r="E59" s="1290">
        <v>30</v>
      </c>
      <c r="F59" s="1290">
        <v>30</v>
      </c>
      <c r="G59" s="1290">
        <v>30</v>
      </c>
      <c r="H59" s="1290">
        <v>30</v>
      </c>
      <c r="I59" s="619" t="s">
        <v>674</v>
      </c>
    </row>
    <row r="60" spans="2:9" s="365" customFormat="1" ht="23.45" customHeight="1" x14ac:dyDescent="0.2">
      <c r="B60" s="618" t="s">
        <v>160</v>
      </c>
      <c r="C60" s="1290">
        <v>20</v>
      </c>
      <c r="D60" s="1290">
        <v>19</v>
      </c>
      <c r="E60" s="1290">
        <v>19</v>
      </c>
      <c r="F60" s="1290">
        <v>19</v>
      </c>
      <c r="G60" s="1290">
        <v>19</v>
      </c>
      <c r="H60" s="1290">
        <v>19</v>
      </c>
      <c r="I60" s="619" t="s">
        <v>163</v>
      </c>
    </row>
    <row r="61" spans="2:9" s="365" customFormat="1" ht="23.45" customHeight="1" x14ac:dyDescent="0.2">
      <c r="B61" s="618" t="s">
        <v>161</v>
      </c>
      <c r="C61" s="1290">
        <v>21</v>
      </c>
      <c r="D61" s="1290">
        <v>23</v>
      </c>
      <c r="E61" s="1290">
        <v>23</v>
      </c>
      <c r="F61" s="1290">
        <v>23</v>
      </c>
      <c r="G61" s="1290">
        <v>22</v>
      </c>
      <c r="H61" s="1290">
        <v>19</v>
      </c>
      <c r="I61" s="619" t="s">
        <v>164</v>
      </c>
    </row>
    <row r="62" spans="2:9" s="365" customFormat="1" ht="23.25" customHeight="1" x14ac:dyDescent="0.2">
      <c r="B62" s="618" t="s">
        <v>162</v>
      </c>
      <c r="C62" s="1290">
        <v>10</v>
      </c>
      <c r="D62" s="1290">
        <v>11</v>
      </c>
      <c r="E62" s="1290">
        <v>11</v>
      </c>
      <c r="F62" s="1290">
        <v>11</v>
      </c>
      <c r="G62" s="1290">
        <v>11</v>
      </c>
      <c r="H62" s="1290">
        <v>11</v>
      </c>
      <c r="I62" s="619" t="s">
        <v>165</v>
      </c>
    </row>
    <row r="63" spans="2:9" s="365" customFormat="1" ht="23.45" customHeight="1" x14ac:dyDescent="0.2">
      <c r="B63" s="618" t="s">
        <v>90</v>
      </c>
      <c r="C63" s="1290">
        <v>12</v>
      </c>
      <c r="D63" s="1290">
        <v>12</v>
      </c>
      <c r="E63" s="1290">
        <v>12</v>
      </c>
      <c r="F63" s="1290">
        <v>12</v>
      </c>
      <c r="G63" s="1290">
        <v>12</v>
      </c>
      <c r="H63" s="1290">
        <v>12</v>
      </c>
      <c r="I63" s="619" t="s">
        <v>91</v>
      </c>
    </row>
    <row r="64" spans="2:9" s="365" customFormat="1" ht="23.45" customHeight="1" x14ac:dyDescent="0.2">
      <c r="B64" s="618" t="s">
        <v>1155</v>
      </c>
      <c r="C64" s="1290">
        <v>9</v>
      </c>
      <c r="D64" s="1290">
        <v>12</v>
      </c>
      <c r="E64" s="1290">
        <v>13</v>
      </c>
      <c r="F64" s="1290">
        <v>13</v>
      </c>
      <c r="G64" s="1290">
        <v>13</v>
      </c>
      <c r="H64" s="1290">
        <v>13</v>
      </c>
      <c r="I64" s="619" t="s">
        <v>1156</v>
      </c>
    </row>
    <row r="65" spans="2:9" s="365" customFormat="1" ht="23.45" customHeight="1" x14ac:dyDescent="0.2">
      <c r="B65" s="618" t="s">
        <v>1154</v>
      </c>
      <c r="C65" s="1290">
        <v>6</v>
      </c>
      <c r="D65" s="1290">
        <v>8</v>
      </c>
      <c r="E65" s="1290">
        <v>8</v>
      </c>
      <c r="F65" s="1290">
        <v>9</v>
      </c>
      <c r="G65" s="1290">
        <v>9</v>
      </c>
      <c r="H65" s="1290">
        <v>9</v>
      </c>
      <c r="I65" s="619" t="s">
        <v>1157</v>
      </c>
    </row>
    <row r="66" spans="2:9" s="365" customFormat="1" ht="23.25" customHeight="1" x14ac:dyDescent="0.2">
      <c r="B66" s="618" t="s">
        <v>1175</v>
      </c>
      <c r="C66" s="1290">
        <v>4</v>
      </c>
      <c r="D66" s="1290">
        <v>5</v>
      </c>
      <c r="E66" s="1290">
        <v>6</v>
      </c>
      <c r="F66" s="1290">
        <v>6</v>
      </c>
      <c r="G66" s="1290">
        <v>6</v>
      </c>
      <c r="H66" s="1290">
        <v>6</v>
      </c>
      <c r="I66" s="619" t="s">
        <v>1358</v>
      </c>
    </row>
    <row r="67" spans="2:9" s="365" customFormat="1" ht="23.25" customHeight="1" x14ac:dyDescent="0.2">
      <c r="B67" s="618" t="s">
        <v>1186</v>
      </c>
      <c r="C67" s="1290">
        <v>9</v>
      </c>
      <c r="D67" s="1290">
        <v>13</v>
      </c>
      <c r="E67" s="1290">
        <v>15</v>
      </c>
      <c r="F67" s="1290">
        <v>15</v>
      </c>
      <c r="G67" s="1290">
        <v>15</v>
      </c>
      <c r="H67" s="1290">
        <v>15</v>
      </c>
      <c r="I67" s="619" t="s">
        <v>1187</v>
      </c>
    </row>
    <row r="68" spans="2:9" s="365" customFormat="1" ht="12" customHeight="1" x14ac:dyDescent="0.2">
      <c r="B68" s="455"/>
      <c r="C68" s="1288"/>
      <c r="D68" s="1288"/>
      <c r="E68" s="1288"/>
      <c r="F68" s="1288"/>
      <c r="G68" s="1288"/>
      <c r="H68" s="1288"/>
      <c r="I68" s="379"/>
    </row>
    <row r="69" spans="2:9" s="365" customFormat="1" ht="24" customHeight="1" x14ac:dyDescent="0.2">
      <c r="B69" s="454" t="s">
        <v>1247</v>
      </c>
      <c r="C69" s="1288">
        <v>28</v>
      </c>
      <c r="D69" s="1288">
        <v>37</v>
      </c>
      <c r="E69" s="1288">
        <v>40</v>
      </c>
      <c r="F69" s="1288">
        <v>40</v>
      </c>
      <c r="G69" s="1288">
        <v>42</v>
      </c>
      <c r="H69" s="1288">
        <v>44</v>
      </c>
      <c r="I69" s="617" t="s">
        <v>1440</v>
      </c>
    </row>
    <row r="70" spans="2:9" s="365" customFormat="1" ht="24" customHeight="1" x14ac:dyDescent="0.2">
      <c r="B70" s="618" t="s">
        <v>95</v>
      </c>
      <c r="C70" s="1290">
        <v>7</v>
      </c>
      <c r="D70" s="1290">
        <v>8</v>
      </c>
      <c r="E70" s="1290">
        <v>8</v>
      </c>
      <c r="F70" s="1290">
        <v>8</v>
      </c>
      <c r="G70" s="1290">
        <v>9</v>
      </c>
      <c r="H70" s="1290">
        <v>10</v>
      </c>
      <c r="I70" s="619" t="s">
        <v>93</v>
      </c>
    </row>
    <row r="71" spans="2:9" s="365" customFormat="1" ht="24" customHeight="1" x14ac:dyDescent="0.2">
      <c r="B71" s="618" t="s">
        <v>92</v>
      </c>
      <c r="C71" s="1290">
        <v>19</v>
      </c>
      <c r="D71" s="1290">
        <v>21</v>
      </c>
      <c r="E71" s="1290">
        <v>23</v>
      </c>
      <c r="F71" s="1290">
        <v>23</v>
      </c>
      <c r="G71" s="1290">
        <v>23</v>
      </c>
      <c r="H71" s="1290">
        <v>23</v>
      </c>
      <c r="I71" s="619" t="s">
        <v>94</v>
      </c>
    </row>
    <row r="72" spans="2:9" s="365" customFormat="1" ht="24" customHeight="1" x14ac:dyDescent="0.2">
      <c r="B72" s="618" t="s">
        <v>1363</v>
      </c>
      <c r="C72" s="1290">
        <v>2</v>
      </c>
      <c r="D72" s="1290">
        <v>8</v>
      </c>
      <c r="E72" s="1290">
        <v>9</v>
      </c>
      <c r="F72" s="1290">
        <v>9</v>
      </c>
      <c r="G72" s="1290">
        <v>10</v>
      </c>
      <c r="H72" s="1290">
        <v>11</v>
      </c>
      <c r="I72" s="619" t="s">
        <v>1364</v>
      </c>
    </row>
    <row r="73" spans="2:9" s="365" customFormat="1" ht="12" customHeight="1" x14ac:dyDescent="0.2">
      <c r="B73" s="618"/>
      <c r="C73" s="1290"/>
      <c r="D73" s="1290"/>
      <c r="E73" s="1290"/>
      <c r="F73" s="1290"/>
      <c r="G73" s="1290"/>
      <c r="H73" s="1290"/>
      <c r="I73" s="619"/>
    </row>
    <row r="74" spans="2:9" s="365" customFormat="1" ht="23.45" customHeight="1" x14ac:dyDescent="0.2">
      <c r="B74" s="454" t="s">
        <v>1490</v>
      </c>
      <c r="C74" s="1288">
        <v>501</v>
      </c>
      <c r="D74" s="1288">
        <v>531</v>
      </c>
      <c r="E74" s="1288">
        <v>541</v>
      </c>
      <c r="F74" s="1288">
        <v>544</v>
      </c>
      <c r="G74" s="1288">
        <v>546</v>
      </c>
      <c r="H74" s="1288">
        <v>544</v>
      </c>
      <c r="I74" s="617" t="s">
        <v>1489</v>
      </c>
    </row>
    <row r="75" spans="2:9" s="42" customFormat="1" ht="14.25" customHeight="1" thickBot="1" x14ac:dyDescent="0.7">
      <c r="B75" s="163"/>
      <c r="C75" s="105"/>
      <c r="D75" s="105"/>
      <c r="E75" s="105"/>
      <c r="F75" s="105"/>
      <c r="G75" s="105"/>
      <c r="H75" s="105"/>
      <c r="I75" s="148"/>
    </row>
    <row r="76" spans="2:9" ht="9" customHeight="1" thickTop="1" x14ac:dyDescent="0.35"/>
    <row r="77" spans="2:9" s="334" customFormat="1" ht="18.75" customHeight="1" x14ac:dyDescent="0.5">
      <c r="B77" s="334" t="s">
        <v>1753</v>
      </c>
      <c r="I77" s="334" t="s">
        <v>1755</v>
      </c>
    </row>
    <row r="78" spans="2:9" s="334" customFormat="1" ht="18.75" customHeight="1" x14ac:dyDescent="0.5">
      <c r="B78" s="573" t="s">
        <v>1772</v>
      </c>
      <c r="I78" s="334" t="s">
        <v>1560</v>
      </c>
    </row>
    <row r="79" spans="2:9" s="417" customFormat="1" ht="46.5" customHeight="1" x14ac:dyDescent="0.5">
      <c r="B79" s="1881" t="s">
        <v>1549</v>
      </c>
      <c r="C79" s="1881"/>
      <c r="D79" s="1881"/>
      <c r="E79" s="1762" t="s">
        <v>1773</v>
      </c>
      <c r="F79" s="1762"/>
      <c r="G79" s="1762"/>
      <c r="H79" s="1762"/>
      <c r="I79" s="1762"/>
    </row>
    <row r="80" spans="2:9" ht="27.75" x14ac:dyDescent="0.65">
      <c r="B80" s="115"/>
      <c r="E80" s="37"/>
      <c r="H80" s="36"/>
      <c r="I80" s="115"/>
    </row>
    <row r="82" spans="3:8" ht="23.25" x14ac:dyDescent="0.5">
      <c r="C82" s="51"/>
      <c r="D82" s="51"/>
      <c r="E82" s="51"/>
      <c r="F82" s="51"/>
      <c r="G82" s="51"/>
      <c r="H82" s="51"/>
    </row>
    <row r="83" spans="3:8" ht="21.75" x14ac:dyDescent="0.5">
      <c r="C83" s="37"/>
      <c r="D83" s="37"/>
      <c r="E83" s="37"/>
      <c r="F83" s="37"/>
      <c r="G83" s="37"/>
      <c r="H83" s="37"/>
    </row>
    <row r="84" spans="3:8" ht="18" x14ac:dyDescent="0.45">
      <c r="D84" s="101"/>
      <c r="E84" s="101"/>
      <c r="F84" s="101"/>
      <c r="G84" s="101"/>
      <c r="H84" s="101"/>
    </row>
  </sheetData>
  <mergeCells count="12">
    <mergeCell ref="B3:I3"/>
    <mergeCell ref="B5:I5"/>
    <mergeCell ref="B9:B11"/>
    <mergeCell ref="I9:I11"/>
    <mergeCell ref="G9:G11"/>
    <mergeCell ref="F9:F11"/>
    <mergeCell ref="H9:H11"/>
    <mergeCell ref="E79:I79"/>
    <mergeCell ref="B79:D79"/>
    <mergeCell ref="E9:E11"/>
    <mergeCell ref="D9:D11"/>
    <mergeCell ref="C9:C11"/>
  </mergeCells>
  <phoneticPr fontId="0" type="noConversion"/>
  <printOptions horizontalCentered="1"/>
  <pageMargins left="0.196850393700787" right="0.196850393700787" top="0.39370078740157499" bottom="0.39370078740157499" header="0.511811023622047" footer="0.511811023622047"/>
  <pageSetup paperSize="9" scale="45" orientation="portrait" r:id="rId1"/>
  <headerFooter alignWithMargins="0">
    <oddFooter>&amp;C&amp;"Times New Roman,Regular"&amp;20- 28 -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652</v>
      </c>
    </row>
    <row r="9" spans="1:1" ht="18.75" customHeight="1" x14ac:dyDescent="0.85"/>
    <row r="10" spans="1:1" ht="53.25" x14ac:dyDescent="1.1499999999999999">
      <c r="A10" s="291" t="s">
        <v>1369</v>
      </c>
    </row>
    <row r="11" spans="1:1" ht="36.75" x14ac:dyDescent="0.85"/>
    <row r="12" spans="1:1" ht="36.75" x14ac:dyDescent="0.85"/>
    <row r="13" spans="1:1" ht="36.75" x14ac:dyDescent="0.85">
      <c r="A13" s="290" t="s">
        <v>653</v>
      </c>
    </row>
    <row r="14" spans="1:1" ht="18.75" customHeight="1" x14ac:dyDescent="0.85"/>
    <row r="15" spans="1:1" ht="48" x14ac:dyDescent="1.05">
      <c r="A15" s="293" t="s">
        <v>1370</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44"/>
  <sheetViews>
    <sheetView rightToLeft="1" view="pageBreakPreview" zoomScale="50" zoomScaleNormal="50" zoomScaleSheetLayoutView="50" workbookViewId="0"/>
  </sheetViews>
  <sheetFormatPr defaultRowHeight="15" x14ac:dyDescent="0.35"/>
  <cols>
    <col min="1" max="1" width="2.28515625" style="48" customWidth="1"/>
    <col min="2" max="2" width="15.140625" style="48" customWidth="1"/>
    <col min="3" max="3" width="51.5703125" style="48" customWidth="1"/>
    <col min="4" max="4" width="24.7109375" style="48" customWidth="1"/>
    <col min="5" max="5" width="26.7109375" style="48" customWidth="1"/>
    <col min="6" max="6" width="29.5703125" style="48" customWidth="1"/>
    <col min="7" max="7" width="20.140625" style="48" customWidth="1"/>
    <col min="8" max="8" width="67.85546875" style="48" customWidth="1"/>
    <col min="9" max="9" width="27.7109375" style="48" customWidth="1"/>
    <col min="10" max="16384" width="9.140625" style="48"/>
  </cols>
  <sheetData>
    <row r="1" spans="2:9" s="76" customFormat="1" ht="19.5" customHeight="1" x14ac:dyDescent="0.65">
      <c r="C1" s="75"/>
      <c r="D1" s="75"/>
      <c r="E1" s="75"/>
      <c r="F1" s="75"/>
      <c r="G1" s="75"/>
      <c r="H1" s="75"/>
      <c r="I1" s="75"/>
    </row>
    <row r="2" spans="2:9" s="76" customFormat="1" ht="19.5" customHeight="1" x14ac:dyDescent="0.65">
      <c r="B2" s="75"/>
      <c r="C2" s="75"/>
      <c r="D2" s="75"/>
      <c r="E2" s="75"/>
      <c r="F2" s="75"/>
      <c r="G2" s="75"/>
      <c r="H2" s="75"/>
      <c r="I2" s="75"/>
    </row>
    <row r="3" spans="2:9" ht="36.75" x14ac:dyDescent="0.85">
      <c r="B3" s="1771" t="s">
        <v>1871</v>
      </c>
      <c r="C3" s="1771"/>
      <c r="D3" s="1771"/>
      <c r="E3" s="1771"/>
      <c r="F3" s="1771"/>
      <c r="G3" s="1771"/>
      <c r="H3" s="1771"/>
      <c r="I3" s="1771"/>
    </row>
    <row r="4" spans="2:9" s="5" customFormat="1" ht="12.75" customHeight="1" x14ac:dyDescent="0.85">
      <c r="B4" s="1578"/>
      <c r="C4" s="1578"/>
      <c r="D4" s="1578"/>
      <c r="E4" s="1578"/>
      <c r="F4" s="1578"/>
      <c r="G4" s="1578"/>
      <c r="H4" s="1578"/>
      <c r="I4" s="1578"/>
    </row>
    <row r="5" spans="2:9" ht="36.75" x14ac:dyDescent="0.85">
      <c r="B5" s="1771" t="s">
        <v>1872</v>
      </c>
      <c r="C5" s="1771"/>
      <c r="D5" s="1771"/>
      <c r="E5" s="1771"/>
      <c r="F5" s="1771"/>
      <c r="G5" s="1771"/>
      <c r="H5" s="1771"/>
      <c r="I5" s="1771"/>
    </row>
    <row r="6" spans="2:9" ht="19.5" customHeight="1" x14ac:dyDescent="0.65">
      <c r="B6" s="88"/>
      <c r="C6" s="85"/>
      <c r="D6" s="85"/>
      <c r="E6" s="89"/>
      <c r="F6" s="87"/>
      <c r="G6" s="86"/>
      <c r="H6" s="86"/>
      <c r="I6" s="86"/>
    </row>
    <row r="7" spans="2:9" ht="18.75" x14ac:dyDescent="0.45">
      <c r="B7" s="98"/>
      <c r="C7" s="99"/>
      <c r="D7" s="99"/>
      <c r="E7" s="99"/>
      <c r="F7" s="99"/>
      <c r="I7" s="100"/>
    </row>
    <row r="8" spans="2:9" ht="18.75" customHeight="1" thickBot="1" x14ac:dyDescent="0.4"/>
    <row r="9" spans="2:9" s="258" customFormat="1" ht="48.75" customHeight="1" thickTop="1" x14ac:dyDescent="0.7">
      <c r="B9" s="1797" t="s">
        <v>1401</v>
      </c>
      <c r="C9" s="1888" t="s">
        <v>1402</v>
      </c>
      <c r="D9" s="577" t="s">
        <v>1556</v>
      </c>
      <c r="E9" s="577" t="s">
        <v>1576</v>
      </c>
      <c r="F9" s="577" t="s">
        <v>1557</v>
      </c>
      <c r="G9" s="578" t="s">
        <v>1388</v>
      </c>
      <c r="H9" s="1893" t="s">
        <v>1407</v>
      </c>
      <c r="I9" s="1765" t="s">
        <v>1406</v>
      </c>
    </row>
    <row r="10" spans="2:9" s="365" customFormat="1" ht="27" customHeight="1" x14ac:dyDescent="0.2">
      <c r="B10" s="1798"/>
      <c r="C10" s="1889"/>
      <c r="D10" s="1886" t="s">
        <v>1565</v>
      </c>
      <c r="E10" s="1585" t="s">
        <v>1405</v>
      </c>
      <c r="F10" s="1585" t="s">
        <v>1404</v>
      </c>
      <c r="G10" s="1891" t="s">
        <v>1403</v>
      </c>
      <c r="H10" s="1894"/>
      <c r="I10" s="1766"/>
    </row>
    <row r="11" spans="2:9" s="365" customFormat="1" ht="40.5" customHeight="1" x14ac:dyDescent="0.2">
      <c r="B11" s="1799"/>
      <c r="C11" s="1890"/>
      <c r="D11" s="1887"/>
      <c r="E11" s="1586" t="s">
        <v>1579</v>
      </c>
      <c r="F11" s="1586" t="s">
        <v>1566</v>
      </c>
      <c r="G11" s="1892"/>
      <c r="H11" s="1895"/>
      <c r="I11" s="1767"/>
    </row>
    <row r="12" spans="2:9" s="258" customFormat="1" ht="12.75" customHeight="1" x14ac:dyDescent="0.7">
      <c r="B12" s="341"/>
      <c r="C12" s="571"/>
      <c r="D12" s="571"/>
      <c r="E12" s="571"/>
      <c r="F12" s="571"/>
      <c r="G12" s="571"/>
      <c r="H12" s="571"/>
      <c r="I12" s="342"/>
    </row>
    <row r="13" spans="2:9" s="365" customFormat="1" ht="34.5" customHeight="1" x14ac:dyDescent="0.2">
      <c r="B13" s="1703" t="s">
        <v>1374</v>
      </c>
      <c r="C13" s="1289" t="s">
        <v>1375</v>
      </c>
      <c r="D13" s="1289">
        <v>250</v>
      </c>
      <c r="E13" s="1289">
        <v>560</v>
      </c>
      <c r="F13" s="331">
        <v>140</v>
      </c>
      <c r="G13" s="1289">
        <v>2009</v>
      </c>
      <c r="H13" s="1291" t="s">
        <v>1389</v>
      </c>
      <c r="I13" s="1705" t="s">
        <v>855</v>
      </c>
    </row>
    <row r="14" spans="2:9" s="365" customFormat="1" ht="9.75" customHeight="1" x14ac:dyDescent="0.2">
      <c r="B14" s="1091"/>
      <c r="C14" s="1289"/>
      <c r="D14" s="1289"/>
      <c r="E14" s="1289"/>
      <c r="F14" s="1289"/>
      <c r="G14" s="1289"/>
      <c r="H14" s="1291"/>
      <c r="I14" s="884"/>
    </row>
    <row r="15" spans="2:9" s="365" customFormat="1" ht="34.5" customHeight="1" x14ac:dyDescent="0.2">
      <c r="B15" s="1883" t="s">
        <v>1376</v>
      </c>
      <c r="C15" s="1662" t="s">
        <v>1432</v>
      </c>
      <c r="D15" s="1662">
        <v>100</v>
      </c>
      <c r="E15" s="1663">
        <v>10000</v>
      </c>
      <c r="F15" s="1663">
        <v>1000</v>
      </c>
      <c r="G15" s="1662">
        <v>2009</v>
      </c>
      <c r="H15" s="1664" t="s">
        <v>1390</v>
      </c>
      <c r="I15" s="1884" t="s">
        <v>1391</v>
      </c>
    </row>
    <row r="16" spans="2:9" s="365" customFormat="1" ht="34.5" customHeight="1" x14ac:dyDescent="0.2">
      <c r="B16" s="1883"/>
      <c r="C16" s="1289" t="s">
        <v>1377</v>
      </c>
      <c r="D16" s="1289">
        <v>100</v>
      </c>
      <c r="E16" s="331">
        <v>8500</v>
      </c>
      <c r="F16" s="331">
        <v>850</v>
      </c>
      <c r="G16" s="1289">
        <v>2009</v>
      </c>
      <c r="H16" s="1291" t="s">
        <v>1392</v>
      </c>
      <c r="I16" s="1885"/>
    </row>
    <row r="17" spans="2:9" s="365" customFormat="1" ht="34.5" customHeight="1" x14ac:dyDescent="0.2">
      <c r="B17" s="1883"/>
      <c r="C17" s="1289" t="s">
        <v>1428</v>
      </c>
      <c r="D17" s="1289">
        <v>100</v>
      </c>
      <c r="E17" s="331">
        <v>8500</v>
      </c>
      <c r="F17" s="331">
        <v>850</v>
      </c>
      <c r="G17" s="1289">
        <v>2010</v>
      </c>
      <c r="H17" s="1291" t="s">
        <v>1431</v>
      </c>
      <c r="I17" s="1885"/>
    </row>
    <row r="18" spans="2:9" s="365" customFormat="1" ht="34.5" customHeight="1" x14ac:dyDescent="0.2">
      <c r="B18" s="1883"/>
      <c r="C18" s="1289" t="s">
        <v>1429</v>
      </c>
      <c r="D18" s="1289">
        <v>100</v>
      </c>
      <c r="E18" s="331">
        <v>20000</v>
      </c>
      <c r="F18" s="331">
        <v>2000</v>
      </c>
      <c r="G18" s="1289">
        <v>2010</v>
      </c>
      <c r="H18" s="1291" t="s">
        <v>1433</v>
      </c>
      <c r="I18" s="1885"/>
    </row>
    <row r="19" spans="2:9" s="365" customFormat="1" ht="34.5" customHeight="1" x14ac:dyDescent="0.2">
      <c r="B19" s="1883"/>
      <c r="C19" s="1289" t="s">
        <v>1495</v>
      </c>
      <c r="D19" s="1289">
        <v>100</v>
      </c>
      <c r="E19" s="331">
        <v>10000</v>
      </c>
      <c r="F19" s="331">
        <v>1000</v>
      </c>
      <c r="G19" s="1289">
        <v>2011</v>
      </c>
      <c r="H19" s="1291" t="s">
        <v>1493</v>
      </c>
      <c r="I19" s="1885"/>
    </row>
    <row r="20" spans="2:9" s="365" customFormat="1" ht="34.5" customHeight="1" x14ac:dyDescent="0.2">
      <c r="B20" s="1883"/>
      <c r="C20" s="1289" t="s">
        <v>1509</v>
      </c>
      <c r="D20" s="1289">
        <v>100</v>
      </c>
      <c r="E20" s="331">
        <v>8500</v>
      </c>
      <c r="F20" s="331">
        <v>850</v>
      </c>
      <c r="G20" s="1289">
        <v>2012</v>
      </c>
      <c r="H20" s="1291" t="s">
        <v>1510</v>
      </c>
      <c r="I20" s="1885"/>
    </row>
    <row r="21" spans="2:9" s="365" customFormat="1" ht="9.75" customHeight="1" x14ac:dyDescent="0.2">
      <c r="B21" s="575"/>
      <c r="C21" s="1665"/>
      <c r="D21" s="1665"/>
      <c r="E21" s="1666"/>
      <c r="F21" s="1666"/>
      <c r="G21" s="1665"/>
      <c r="H21" s="1667"/>
      <c r="I21" s="1292"/>
    </row>
    <row r="22" spans="2:9" s="365" customFormat="1" ht="34.5" customHeight="1" x14ac:dyDescent="0.2">
      <c r="B22" s="1882" t="s">
        <v>1378</v>
      </c>
      <c r="C22" s="1289" t="s">
        <v>1379</v>
      </c>
      <c r="D22" s="857">
        <v>100</v>
      </c>
      <c r="E22" s="331">
        <v>50500</v>
      </c>
      <c r="F22" s="331">
        <v>5050</v>
      </c>
      <c r="G22" s="857">
        <v>2009</v>
      </c>
      <c r="H22" s="1291" t="s">
        <v>1393</v>
      </c>
      <c r="I22" s="1884" t="s">
        <v>1011</v>
      </c>
    </row>
    <row r="23" spans="2:9" s="365" customFormat="1" ht="34.5" customHeight="1" x14ac:dyDescent="0.2">
      <c r="B23" s="1883"/>
      <c r="C23" s="1289" t="s">
        <v>1380</v>
      </c>
      <c r="D23" s="857">
        <v>100</v>
      </c>
      <c r="E23" s="331">
        <v>52500</v>
      </c>
      <c r="F23" s="331">
        <v>5250</v>
      </c>
      <c r="G23" s="857">
        <v>2009</v>
      </c>
      <c r="H23" s="1291" t="s">
        <v>1394</v>
      </c>
      <c r="I23" s="1885"/>
    </row>
    <row r="24" spans="2:9" s="365" customFormat="1" ht="34.5" customHeight="1" x14ac:dyDescent="0.2">
      <c r="B24" s="1883"/>
      <c r="C24" s="1289" t="s">
        <v>1475</v>
      </c>
      <c r="D24" s="857">
        <v>100</v>
      </c>
      <c r="E24" s="331">
        <v>61200</v>
      </c>
      <c r="F24" s="331">
        <v>6120</v>
      </c>
      <c r="G24" s="857">
        <v>2009</v>
      </c>
      <c r="H24" s="1291" t="s">
        <v>1395</v>
      </c>
      <c r="I24" s="1885"/>
    </row>
    <row r="25" spans="2:9" s="365" customFormat="1" ht="34.5" customHeight="1" x14ac:dyDescent="0.2">
      <c r="B25" s="1883"/>
      <c r="C25" s="1289" t="s">
        <v>1381</v>
      </c>
      <c r="D25" s="857">
        <v>100</v>
      </c>
      <c r="E25" s="331">
        <v>50000</v>
      </c>
      <c r="F25" s="331">
        <v>5000</v>
      </c>
      <c r="G25" s="857">
        <v>2009</v>
      </c>
      <c r="H25" s="1291" t="s">
        <v>1396</v>
      </c>
      <c r="I25" s="1885"/>
    </row>
    <row r="26" spans="2:9" s="365" customFormat="1" ht="34.5" customHeight="1" x14ac:dyDescent="0.2">
      <c r="B26" s="1883"/>
      <c r="C26" s="1289" t="s">
        <v>1371</v>
      </c>
      <c r="D26" s="857">
        <v>100</v>
      </c>
      <c r="E26" s="331">
        <v>84994.057000000001</v>
      </c>
      <c r="F26" s="331">
        <v>8499.4056999999993</v>
      </c>
      <c r="G26" s="857">
        <v>2009</v>
      </c>
      <c r="H26" s="1291" t="s">
        <v>94</v>
      </c>
      <c r="I26" s="1885"/>
    </row>
    <row r="27" spans="2:9" s="365" customFormat="1" ht="34.5" customHeight="1" x14ac:dyDescent="0.2">
      <c r="B27" s="1883"/>
      <c r="C27" s="1289" t="s">
        <v>1476</v>
      </c>
      <c r="D27" s="857">
        <v>100</v>
      </c>
      <c r="E27" s="331">
        <v>40000</v>
      </c>
      <c r="F27" s="331">
        <v>4000</v>
      </c>
      <c r="G27" s="857">
        <v>2009</v>
      </c>
      <c r="H27" s="1291" t="s">
        <v>124</v>
      </c>
      <c r="I27" s="1885"/>
    </row>
    <row r="28" spans="2:9" s="365" customFormat="1" ht="34.5" customHeight="1" x14ac:dyDescent="0.2">
      <c r="B28" s="1883"/>
      <c r="C28" s="1289" t="s">
        <v>1382</v>
      </c>
      <c r="D28" s="857">
        <v>100</v>
      </c>
      <c r="E28" s="331">
        <v>57245</v>
      </c>
      <c r="F28" s="331">
        <v>5724.5</v>
      </c>
      <c r="G28" s="857">
        <v>2009</v>
      </c>
      <c r="H28" s="1291" t="s">
        <v>1397</v>
      </c>
      <c r="I28" s="1885"/>
    </row>
    <row r="29" spans="2:9" s="365" customFormat="1" ht="34.5" customHeight="1" x14ac:dyDescent="0.2">
      <c r="B29" s="1883"/>
      <c r="C29" s="1289" t="s">
        <v>1155</v>
      </c>
      <c r="D29" s="857">
        <v>100</v>
      </c>
      <c r="E29" s="331">
        <v>30000</v>
      </c>
      <c r="F29" s="331">
        <v>3000</v>
      </c>
      <c r="G29" s="857">
        <v>2010</v>
      </c>
      <c r="H29" s="1291" t="s">
        <v>1156</v>
      </c>
      <c r="I29" s="1885"/>
    </row>
    <row r="30" spans="2:9" s="365" customFormat="1" ht="34.5" customHeight="1" x14ac:dyDescent="0.2">
      <c r="B30" s="1883"/>
      <c r="C30" s="1289" t="s">
        <v>1186</v>
      </c>
      <c r="D30" s="857">
        <v>100</v>
      </c>
      <c r="E30" s="331">
        <v>150000</v>
      </c>
      <c r="F30" s="331">
        <v>15000</v>
      </c>
      <c r="G30" s="857">
        <v>2010</v>
      </c>
      <c r="H30" s="1291" t="s">
        <v>1511</v>
      </c>
      <c r="I30" s="1885"/>
    </row>
    <row r="31" spans="2:9" s="365" customFormat="1" ht="34.5" customHeight="1" x14ac:dyDescent="0.2">
      <c r="B31" s="1883"/>
      <c r="C31" s="1289" t="s">
        <v>90</v>
      </c>
      <c r="D31" s="857">
        <v>100</v>
      </c>
      <c r="E31" s="331">
        <v>100000</v>
      </c>
      <c r="F31" s="331">
        <v>10000</v>
      </c>
      <c r="G31" s="857">
        <v>2010</v>
      </c>
      <c r="H31" s="1291" t="s">
        <v>91</v>
      </c>
      <c r="I31" s="1885"/>
    </row>
    <row r="32" spans="2:9" s="365" customFormat="1" ht="34.5" customHeight="1" x14ac:dyDescent="0.2">
      <c r="B32" s="1883"/>
      <c r="C32" s="1289" t="s">
        <v>1494</v>
      </c>
      <c r="D32" s="857">
        <v>100</v>
      </c>
      <c r="E32" s="331">
        <v>52500</v>
      </c>
      <c r="F32" s="331">
        <v>5250</v>
      </c>
      <c r="G32" s="857">
        <v>2010</v>
      </c>
      <c r="H32" s="1291" t="s">
        <v>1157</v>
      </c>
      <c r="I32" s="1885"/>
    </row>
    <row r="33" spans="2:9" s="365" customFormat="1" ht="34.5" customHeight="1" x14ac:dyDescent="0.2">
      <c r="B33" s="1883"/>
      <c r="C33" s="1289" t="s">
        <v>1430</v>
      </c>
      <c r="D33" s="857">
        <v>100</v>
      </c>
      <c r="E33" s="331">
        <v>25000</v>
      </c>
      <c r="F33" s="331">
        <v>2500</v>
      </c>
      <c r="G33" s="857">
        <v>2010</v>
      </c>
      <c r="H33" s="1291" t="s">
        <v>1358</v>
      </c>
      <c r="I33" s="1885"/>
    </row>
    <row r="34" spans="2:9" s="365" customFormat="1" ht="32.25" customHeight="1" x14ac:dyDescent="0.2">
      <c r="B34" s="1883"/>
      <c r="C34" s="1289" t="s">
        <v>1930</v>
      </c>
      <c r="D34" s="857">
        <v>100</v>
      </c>
      <c r="E34" s="331">
        <v>50000</v>
      </c>
      <c r="F34" s="331">
        <v>5000</v>
      </c>
      <c r="G34" s="857">
        <v>2014</v>
      </c>
      <c r="H34" s="1291" t="s">
        <v>93</v>
      </c>
      <c r="I34" s="1885"/>
    </row>
    <row r="35" spans="2:9" s="365" customFormat="1" ht="32.25" customHeight="1" x14ac:dyDescent="0.2">
      <c r="B35" s="1883"/>
      <c r="C35" s="1289" t="s">
        <v>1931</v>
      </c>
      <c r="D35" s="857">
        <v>100</v>
      </c>
      <c r="E35" s="331">
        <v>50000</v>
      </c>
      <c r="F35" s="331">
        <v>5000</v>
      </c>
      <c r="G35" s="857">
        <v>2014</v>
      </c>
      <c r="H35" s="1291" t="s">
        <v>1364</v>
      </c>
      <c r="I35" s="1885"/>
    </row>
    <row r="36" spans="2:9" s="365" customFormat="1" ht="9.75" customHeight="1" x14ac:dyDescent="0.2">
      <c r="B36" s="1703"/>
      <c r="C36" s="1289"/>
      <c r="D36" s="1289"/>
      <c r="E36" s="331"/>
      <c r="F36" s="331"/>
      <c r="G36" s="1289"/>
      <c r="H36" s="1291"/>
      <c r="I36" s="884"/>
    </row>
    <row r="37" spans="2:9" s="365" customFormat="1" ht="33" customHeight="1" x14ac:dyDescent="0.2">
      <c r="B37" s="1702" t="s">
        <v>1383</v>
      </c>
      <c r="C37" s="1662" t="s">
        <v>1384</v>
      </c>
      <c r="D37" s="1662">
        <v>100</v>
      </c>
      <c r="E37" s="1663">
        <v>15000</v>
      </c>
      <c r="F37" s="1663">
        <v>1500</v>
      </c>
      <c r="G37" s="1662">
        <v>2009</v>
      </c>
      <c r="H37" s="1664" t="s">
        <v>1398</v>
      </c>
      <c r="I37" s="1704" t="s">
        <v>839</v>
      </c>
    </row>
    <row r="38" spans="2:9" s="365" customFormat="1" ht="10.5" customHeight="1" x14ac:dyDescent="0.2">
      <c r="B38" s="1091"/>
      <c r="C38" s="1665"/>
      <c r="D38" s="1665"/>
      <c r="E38" s="1666"/>
      <c r="F38" s="1666"/>
      <c r="G38" s="1665"/>
      <c r="H38" s="1667"/>
      <c r="I38" s="1292"/>
    </row>
    <row r="39" spans="2:9" s="365" customFormat="1" ht="33" customHeight="1" x14ac:dyDescent="0.2">
      <c r="B39" s="1882" t="s">
        <v>1385</v>
      </c>
      <c r="C39" s="1662" t="s">
        <v>1386</v>
      </c>
      <c r="D39" s="1662">
        <v>100</v>
      </c>
      <c r="E39" s="1663">
        <v>2000</v>
      </c>
      <c r="F39" s="1663">
        <v>200</v>
      </c>
      <c r="G39" s="1662">
        <v>2009</v>
      </c>
      <c r="H39" s="1664" t="s">
        <v>1399</v>
      </c>
      <c r="I39" s="1884" t="s">
        <v>1062</v>
      </c>
    </row>
    <row r="40" spans="2:9" s="365" customFormat="1" ht="33" customHeight="1" x14ac:dyDescent="0.2">
      <c r="B40" s="1883"/>
      <c r="C40" s="1289" t="s">
        <v>1387</v>
      </c>
      <c r="D40" s="1289">
        <v>100</v>
      </c>
      <c r="E40" s="331">
        <v>4500</v>
      </c>
      <c r="F40" s="331">
        <v>450</v>
      </c>
      <c r="G40" s="1289">
        <v>2009</v>
      </c>
      <c r="H40" s="1291" t="s">
        <v>1400</v>
      </c>
      <c r="I40" s="1885"/>
    </row>
    <row r="41" spans="2:9" s="1294" customFormat="1" ht="18.75" customHeight="1" thickBot="1" x14ac:dyDescent="0.25">
      <c r="B41" s="1293"/>
      <c r="C41" s="1668"/>
      <c r="D41" s="1668"/>
      <c r="E41" s="1669"/>
      <c r="F41" s="1669"/>
      <c r="G41" s="1668"/>
      <c r="H41" s="1668"/>
      <c r="I41" s="1670"/>
    </row>
    <row r="42" spans="2:9" s="1294" customFormat="1" ht="9.75" customHeight="1" thickTop="1" x14ac:dyDescent="0.2">
      <c r="B42" s="365"/>
      <c r="C42" s="365"/>
      <c r="D42" s="365"/>
      <c r="E42" s="365"/>
      <c r="F42" s="365"/>
      <c r="G42" s="365"/>
      <c r="H42" s="365"/>
      <c r="I42" s="365"/>
    </row>
    <row r="43" spans="2:9" ht="22.5" x14ac:dyDescent="0.35">
      <c r="B43" s="1294" t="s">
        <v>1926</v>
      </c>
      <c r="C43" s="1294"/>
      <c r="D43" s="1294"/>
      <c r="E43" s="1294"/>
      <c r="F43" s="1294"/>
      <c r="G43" s="1294"/>
      <c r="H43" s="1294"/>
      <c r="I43" s="1294" t="s">
        <v>1550</v>
      </c>
    </row>
    <row r="44" spans="2:9" ht="22.5" x14ac:dyDescent="0.35">
      <c r="B44" s="1295" t="s">
        <v>1941</v>
      </c>
      <c r="C44" s="1294"/>
      <c r="D44" s="1294"/>
      <c r="E44" s="1294"/>
      <c r="F44" s="1294"/>
      <c r="G44" s="1294"/>
      <c r="H44" s="1294"/>
      <c r="I44" s="1294" t="s">
        <v>1942</v>
      </c>
    </row>
  </sheetData>
  <mergeCells count="14">
    <mergeCell ref="B39:B40"/>
    <mergeCell ref="I39:I40"/>
    <mergeCell ref="D10:D11"/>
    <mergeCell ref="B3:I3"/>
    <mergeCell ref="B5:I5"/>
    <mergeCell ref="B9:B11"/>
    <mergeCell ref="C9:C11"/>
    <mergeCell ref="G10:G11"/>
    <mergeCell ref="H9:H11"/>
    <mergeCell ref="I9:I11"/>
    <mergeCell ref="I15:I20"/>
    <mergeCell ref="B15:B20"/>
    <mergeCell ref="B22:B35"/>
    <mergeCell ref="I22:I35"/>
  </mergeCells>
  <printOptions horizontalCentered="1"/>
  <pageMargins left="0.196850393700787" right="0.196850393700787" top="0.39370078740157499" bottom="0.39370078740157499" header="0.511811023622047" footer="0.511811023622047"/>
  <pageSetup paperSize="9" scale="37" orientation="portrait" r:id="rId1"/>
  <headerFooter alignWithMargins="0">
    <oddFooter>&amp;C&amp;"Times New Roman,Regular"&amp;20- 31 -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0"/>
  <sheetViews>
    <sheetView rightToLeft="1" view="pageBreakPreview" zoomScale="50" zoomScaleNormal="50" zoomScaleSheetLayoutView="50" workbookViewId="0">
      <pane xSplit="2" ySplit="12" topLeftCell="C13" activePane="bottomRight" state="frozen"/>
      <selection pane="topRight"/>
      <selection pane="bottomLeft"/>
      <selection pane="bottomRight"/>
    </sheetView>
  </sheetViews>
  <sheetFormatPr defaultRowHeight="15" x14ac:dyDescent="0.35"/>
  <cols>
    <col min="1" max="1" width="9.140625" style="48"/>
    <col min="2" max="2" width="62.7109375" style="48" customWidth="1"/>
    <col min="3" max="11" width="17.5703125" style="48" customWidth="1"/>
    <col min="12" max="20" width="18.140625" style="48" customWidth="1"/>
    <col min="21" max="21" width="58.85546875" style="48" customWidth="1"/>
    <col min="22" max="16384" width="9.140625" style="48"/>
  </cols>
  <sheetData>
    <row r="1" spans="1:33" s="76" customFormat="1" ht="19.5" customHeight="1" x14ac:dyDescent="0.65">
      <c r="I1" s="75"/>
      <c r="J1" s="75"/>
      <c r="K1" s="75"/>
      <c r="L1" s="75"/>
      <c r="M1" s="75"/>
      <c r="N1" s="75"/>
      <c r="O1" s="75"/>
      <c r="P1" s="75"/>
      <c r="Q1" s="75"/>
      <c r="R1" s="75"/>
      <c r="S1" s="75"/>
      <c r="T1" s="75"/>
      <c r="U1" s="75"/>
      <c r="V1" s="75"/>
      <c r="W1" s="75"/>
      <c r="X1" s="75"/>
      <c r="Y1" s="75"/>
      <c r="Z1" s="75"/>
    </row>
    <row r="2" spans="1:33" s="76" customFormat="1" ht="19.5" customHeight="1" x14ac:dyDescent="0.65">
      <c r="B2" s="75"/>
      <c r="C2" s="75"/>
      <c r="D2" s="75"/>
      <c r="E2" s="75"/>
      <c r="F2" s="75"/>
      <c r="G2" s="75"/>
      <c r="H2" s="75"/>
      <c r="I2" s="75"/>
      <c r="J2" s="75"/>
      <c r="K2" s="75"/>
      <c r="L2" s="75"/>
      <c r="M2" s="75"/>
      <c r="N2" s="75"/>
      <c r="O2" s="75"/>
      <c r="P2" s="75"/>
      <c r="Q2" s="75"/>
      <c r="R2" s="75"/>
      <c r="S2" s="75"/>
      <c r="T2" s="75"/>
      <c r="U2" s="75"/>
      <c r="V2" s="75"/>
      <c r="W2" s="75"/>
      <c r="X2" s="75"/>
      <c r="Y2" s="75"/>
    </row>
    <row r="3" spans="1:33" ht="17.25" customHeight="1" x14ac:dyDescent="0.7">
      <c r="B3" s="1896"/>
      <c r="C3" s="1896"/>
      <c r="D3" s="1896"/>
      <c r="E3" s="1896"/>
      <c r="F3" s="1896"/>
      <c r="G3" s="1643"/>
      <c r="H3" s="1646"/>
      <c r="I3" s="109"/>
      <c r="J3" s="109"/>
      <c r="K3" s="109"/>
      <c r="L3" s="109"/>
      <c r="M3" s="109"/>
      <c r="N3" s="109"/>
      <c r="O3" s="109"/>
      <c r="P3" s="109"/>
      <c r="Q3" s="109"/>
      <c r="R3" s="109"/>
      <c r="S3" s="109"/>
      <c r="T3" s="109"/>
      <c r="U3" s="109"/>
      <c r="V3" s="109"/>
      <c r="W3" s="109"/>
      <c r="X3" s="109"/>
      <c r="Y3" s="109"/>
      <c r="Z3" s="109"/>
    </row>
    <row r="4" spans="1:33" s="5" customFormat="1" ht="36.75" x14ac:dyDescent="0.85">
      <c r="B4" s="1771" t="s">
        <v>1873</v>
      </c>
      <c r="C4" s="1771"/>
      <c r="D4" s="1771"/>
      <c r="E4" s="1771"/>
      <c r="F4" s="1771"/>
      <c r="G4" s="1771"/>
      <c r="H4" s="1771"/>
      <c r="I4" s="1771"/>
      <c r="J4" s="1771"/>
      <c r="K4" s="1771"/>
      <c r="L4" s="1771" t="s">
        <v>1874</v>
      </c>
      <c r="M4" s="1771"/>
      <c r="N4" s="1771"/>
      <c r="O4" s="1771"/>
      <c r="P4" s="1771"/>
      <c r="Q4" s="1771"/>
      <c r="R4" s="1771"/>
      <c r="S4" s="1771"/>
      <c r="T4" s="1771"/>
      <c r="U4" s="1771"/>
    </row>
    <row r="6" spans="1:33" ht="19.5" customHeight="1" x14ac:dyDescent="0.65">
      <c r="B6" s="88"/>
      <c r="C6" s="88"/>
      <c r="D6" s="88"/>
      <c r="E6" s="88"/>
      <c r="F6" s="88"/>
      <c r="G6" s="88"/>
      <c r="H6" s="88"/>
      <c r="I6" s="108"/>
      <c r="J6" s="108"/>
      <c r="K6" s="108"/>
      <c r="L6" s="108"/>
      <c r="M6" s="108"/>
      <c r="N6" s="108"/>
      <c r="O6" s="108"/>
      <c r="P6" s="108"/>
      <c r="Q6" s="108"/>
      <c r="R6" s="108"/>
      <c r="S6" s="108"/>
      <c r="T6" s="108"/>
    </row>
    <row r="7" spans="1:33" ht="22.5" x14ac:dyDescent="0.5">
      <c r="B7" s="355" t="s">
        <v>1774</v>
      </c>
      <c r="C7" s="355"/>
      <c r="D7" s="355"/>
      <c r="E7" s="355"/>
      <c r="F7" s="355"/>
      <c r="G7" s="1642"/>
      <c r="H7" s="1645"/>
      <c r="I7" s="472"/>
      <c r="J7" s="472"/>
      <c r="K7" s="472"/>
      <c r="L7" s="472"/>
      <c r="M7" s="472"/>
      <c r="N7" s="472"/>
      <c r="O7" s="472"/>
      <c r="P7" s="472"/>
      <c r="Q7" s="472"/>
      <c r="R7" s="472"/>
      <c r="S7" s="472"/>
      <c r="T7" s="472"/>
      <c r="U7" s="229" t="s">
        <v>1512</v>
      </c>
    </row>
    <row r="8" spans="1:33" ht="22.5" x14ac:dyDescent="0.5">
      <c r="B8" s="355" t="s">
        <v>1513</v>
      </c>
      <c r="C8" s="355"/>
      <c r="D8" s="355"/>
      <c r="E8" s="355"/>
      <c r="F8" s="355"/>
      <c r="G8" s="1642"/>
      <c r="H8" s="1645"/>
      <c r="I8" s="417"/>
      <c r="J8" s="417"/>
      <c r="K8" s="417"/>
      <c r="L8" s="417"/>
      <c r="M8" s="417"/>
      <c r="N8" s="417"/>
      <c r="O8" s="417"/>
      <c r="P8" s="417"/>
      <c r="Q8" s="417"/>
      <c r="R8" s="417"/>
      <c r="S8" s="417"/>
      <c r="T8" s="417"/>
      <c r="U8" s="229" t="s">
        <v>1514</v>
      </c>
    </row>
    <row r="9" spans="1:33" ht="18.75" customHeight="1" thickBot="1" x14ac:dyDescent="0.4"/>
    <row r="10" spans="1:33" s="51" customFormat="1" ht="25.5" customHeight="1" thickTop="1" x14ac:dyDescent="0.5">
      <c r="B10" s="1897" t="s">
        <v>887</v>
      </c>
      <c r="C10" s="1758">
        <v>2010</v>
      </c>
      <c r="D10" s="1758">
        <v>2011</v>
      </c>
      <c r="E10" s="1758">
        <v>2012</v>
      </c>
      <c r="F10" s="1758">
        <v>2013</v>
      </c>
      <c r="G10" s="1758">
        <v>2014</v>
      </c>
      <c r="H10" s="1758">
        <v>2015</v>
      </c>
      <c r="I10" s="1785">
        <v>2015</v>
      </c>
      <c r="J10" s="1786"/>
      <c r="K10" s="1786"/>
      <c r="L10" s="1783">
        <v>2015</v>
      </c>
      <c r="M10" s="1783"/>
      <c r="N10" s="1783"/>
      <c r="O10" s="1783"/>
      <c r="P10" s="1783"/>
      <c r="Q10" s="1783"/>
      <c r="R10" s="1783"/>
      <c r="S10" s="1783"/>
      <c r="T10" s="1784"/>
      <c r="U10" s="1529"/>
    </row>
    <row r="11" spans="1:33" s="158" customFormat="1" ht="20.25" customHeight="1" x14ac:dyDescent="0.2">
      <c r="B11" s="1898"/>
      <c r="C11" s="1759"/>
      <c r="D11" s="1759"/>
      <c r="E11" s="1759"/>
      <c r="F11" s="1759"/>
      <c r="G11" s="1759"/>
      <c r="H11" s="1759"/>
      <c r="I11" s="367" t="s">
        <v>374</v>
      </c>
      <c r="J11" s="368" t="s">
        <v>375</v>
      </c>
      <c r="K11" s="368" t="s">
        <v>376</v>
      </c>
      <c r="L11" s="368" t="s">
        <v>377</v>
      </c>
      <c r="M11" s="368" t="s">
        <v>378</v>
      </c>
      <c r="N11" s="368" t="s">
        <v>367</v>
      </c>
      <c r="O11" s="368" t="s">
        <v>368</v>
      </c>
      <c r="P11" s="368" t="s">
        <v>369</v>
      </c>
      <c r="Q11" s="368" t="s">
        <v>370</v>
      </c>
      <c r="R11" s="368" t="s">
        <v>371</v>
      </c>
      <c r="S11" s="368" t="s">
        <v>372</v>
      </c>
      <c r="T11" s="369" t="s">
        <v>1474</v>
      </c>
      <c r="U11" s="1530" t="s">
        <v>886</v>
      </c>
    </row>
    <row r="12" spans="1:33" s="158" customFormat="1" ht="20.25" customHeight="1" x14ac:dyDescent="0.2">
      <c r="B12" s="1899"/>
      <c r="C12" s="1760"/>
      <c r="D12" s="1760"/>
      <c r="E12" s="1760"/>
      <c r="F12" s="1760"/>
      <c r="G12" s="1760"/>
      <c r="H12" s="1760"/>
      <c r="I12" s="370" t="s">
        <v>673</v>
      </c>
      <c r="J12" s="371" t="s">
        <v>149</v>
      </c>
      <c r="K12" s="371" t="s">
        <v>150</v>
      </c>
      <c r="L12" s="371" t="s">
        <v>151</v>
      </c>
      <c r="M12" s="371" t="s">
        <v>366</v>
      </c>
      <c r="N12" s="371" t="s">
        <v>667</v>
      </c>
      <c r="O12" s="371" t="s">
        <v>668</v>
      </c>
      <c r="P12" s="371" t="s">
        <v>669</v>
      </c>
      <c r="Q12" s="371" t="s">
        <v>670</v>
      </c>
      <c r="R12" s="371" t="s">
        <v>671</v>
      </c>
      <c r="S12" s="371" t="s">
        <v>672</v>
      </c>
      <c r="T12" s="372" t="s">
        <v>666</v>
      </c>
      <c r="U12" s="1531"/>
    </row>
    <row r="13" spans="1:33" s="42" customFormat="1" ht="30.75" customHeight="1" x14ac:dyDescent="0.7">
      <c r="B13" s="579"/>
      <c r="C13" s="580"/>
      <c r="D13" s="1708"/>
      <c r="E13" s="1708"/>
      <c r="F13" s="1708"/>
      <c r="G13" s="1671"/>
      <c r="H13" s="1671"/>
      <c r="I13" s="1557"/>
      <c r="J13" s="1527"/>
      <c r="K13" s="1527"/>
      <c r="L13" s="1527"/>
      <c r="M13" s="1527"/>
      <c r="N13" s="1527"/>
      <c r="O13" s="1527"/>
      <c r="P13" s="1527"/>
      <c r="Q13" s="1527"/>
      <c r="R13" s="1527"/>
      <c r="S13" s="1527"/>
      <c r="T13" s="1542"/>
      <c r="U13" s="1366"/>
    </row>
    <row r="14" spans="1:33" s="915" customFormat="1" ht="30.75" customHeight="1" x14ac:dyDescent="0.2">
      <c r="A14" s="1296"/>
      <c r="B14" s="590" t="s">
        <v>1410</v>
      </c>
      <c r="C14" s="583"/>
      <c r="D14" s="582"/>
      <c r="E14" s="582"/>
      <c r="F14" s="582"/>
      <c r="G14" s="1672"/>
      <c r="H14" s="1672"/>
      <c r="I14" s="1007"/>
      <c r="J14" s="1008"/>
      <c r="K14" s="1008"/>
      <c r="L14" s="1008"/>
      <c r="M14" s="1008"/>
      <c r="N14" s="1008"/>
      <c r="O14" s="1008"/>
      <c r="P14" s="1008"/>
      <c r="Q14" s="1008"/>
      <c r="R14" s="1008"/>
      <c r="S14" s="1008"/>
      <c r="T14" s="1006"/>
      <c r="U14" s="617" t="s">
        <v>1640</v>
      </c>
      <c r="V14" s="1296"/>
      <c r="W14" s="1296"/>
      <c r="X14" s="1296"/>
      <c r="Y14" s="1296"/>
      <c r="Z14" s="1296"/>
      <c r="AA14" s="1296"/>
      <c r="AB14" s="1296"/>
      <c r="AC14" s="1296"/>
      <c r="AD14" s="1296"/>
      <c r="AE14" s="1296"/>
      <c r="AF14" s="1296"/>
      <c r="AG14" s="1296"/>
    </row>
    <row r="15" spans="1:33" s="158" customFormat="1" ht="30.75" customHeight="1" x14ac:dyDescent="0.2">
      <c r="A15" s="1296"/>
      <c r="B15" s="1325" t="s">
        <v>1411</v>
      </c>
      <c r="C15" s="1332">
        <v>592.75200000000007</v>
      </c>
      <c r="D15" s="1331">
        <v>139.672</v>
      </c>
      <c r="E15" s="1331">
        <v>75.179000000000002</v>
      </c>
      <c r="F15" s="1331">
        <v>189.33599999999998</v>
      </c>
      <c r="G15" s="1673">
        <v>103.87</v>
      </c>
      <c r="H15" s="1673">
        <v>67.884000000000015</v>
      </c>
      <c r="I15" s="1334">
        <v>17.347000000000001</v>
      </c>
      <c r="J15" s="1333">
        <v>7.4939999999999998</v>
      </c>
      <c r="K15" s="1333">
        <v>5.5389999999999997</v>
      </c>
      <c r="L15" s="1333">
        <v>7.133</v>
      </c>
      <c r="M15" s="1333">
        <v>6.0069999999999997</v>
      </c>
      <c r="N15" s="1333">
        <v>11.116</v>
      </c>
      <c r="O15" s="1333">
        <v>1</v>
      </c>
      <c r="P15" s="1333">
        <v>4.21</v>
      </c>
      <c r="Q15" s="1333">
        <v>0</v>
      </c>
      <c r="R15" s="1333">
        <v>0.45</v>
      </c>
      <c r="S15" s="1333">
        <v>2.9660000000000002</v>
      </c>
      <c r="T15" s="1335">
        <v>4.6219999999999999</v>
      </c>
      <c r="U15" s="619" t="s">
        <v>1642</v>
      </c>
      <c r="V15" s="1296"/>
      <c r="W15" s="1296"/>
      <c r="X15" s="1296"/>
      <c r="Y15" s="1296"/>
      <c r="Z15" s="1296"/>
      <c r="AA15" s="1296"/>
      <c r="AB15" s="1296"/>
      <c r="AC15" s="1296"/>
      <c r="AD15" s="1296"/>
      <c r="AE15" s="1296"/>
      <c r="AF15" s="1296"/>
      <c r="AG15" s="1296"/>
    </row>
    <row r="16" spans="1:33" s="158" customFormat="1" ht="30.75" customHeight="1" x14ac:dyDescent="0.2">
      <c r="A16" s="1296"/>
      <c r="B16" s="1325" t="s">
        <v>1412</v>
      </c>
      <c r="C16" s="1332">
        <v>387.97392350000007</v>
      </c>
      <c r="D16" s="1331">
        <v>73.036167899999995</v>
      </c>
      <c r="E16" s="1331">
        <v>14.303206999999997</v>
      </c>
      <c r="F16" s="1331">
        <v>27.146433250000001</v>
      </c>
      <c r="G16" s="1673">
        <v>21.166051750000001</v>
      </c>
      <c r="H16" s="1673">
        <v>16.321976249999999</v>
      </c>
      <c r="I16" s="1334">
        <v>4.0740809999999996</v>
      </c>
      <c r="J16" s="1333">
        <v>1.8005437500000001</v>
      </c>
      <c r="K16" s="1333">
        <v>1.3156125000000001</v>
      </c>
      <c r="L16" s="1333">
        <v>1.5315814999999999</v>
      </c>
      <c r="M16" s="1333">
        <v>1.30579775</v>
      </c>
      <c r="N16" s="1333">
        <v>2.7306780000000002</v>
      </c>
      <c r="O16" s="1333">
        <v>0.25695000000000001</v>
      </c>
      <c r="P16" s="1333">
        <v>1.1199237500000001</v>
      </c>
      <c r="Q16" s="1333">
        <v>0</v>
      </c>
      <c r="R16" s="1333">
        <v>0.1197</v>
      </c>
      <c r="S16" s="1333">
        <v>0.77312049999999999</v>
      </c>
      <c r="T16" s="1335">
        <v>1.2939875000000001</v>
      </c>
      <c r="U16" s="619" t="s">
        <v>1643</v>
      </c>
      <c r="V16" s="1296"/>
      <c r="W16" s="1296"/>
      <c r="X16" s="1296"/>
      <c r="Y16" s="1296"/>
      <c r="Z16" s="1296"/>
      <c r="AA16" s="1296"/>
      <c r="AB16" s="1296"/>
      <c r="AC16" s="1296"/>
      <c r="AD16" s="1296"/>
      <c r="AE16" s="1296"/>
      <c r="AF16" s="1296"/>
      <c r="AG16" s="1296"/>
    </row>
    <row r="17" spans="1:33" s="158" customFormat="1" ht="9.75" customHeight="1" x14ac:dyDescent="0.2">
      <c r="A17" s="1296"/>
      <c r="B17" s="1325"/>
      <c r="C17" s="1332"/>
      <c r="D17" s="1331"/>
      <c r="E17" s="1331"/>
      <c r="F17" s="1331"/>
      <c r="G17" s="1673"/>
      <c r="H17" s="1673"/>
      <c r="I17" s="1054"/>
      <c r="J17" s="1055"/>
      <c r="K17" s="1055"/>
      <c r="L17" s="1055"/>
      <c r="M17" s="1055"/>
      <c r="N17" s="1055"/>
      <c r="O17" s="1055"/>
      <c r="P17" s="1055"/>
      <c r="Q17" s="1055"/>
      <c r="R17" s="1055"/>
      <c r="S17" s="1055"/>
      <c r="T17" s="1121"/>
      <c r="U17" s="619"/>
      <c r="V17" s="1296"/>
      <c r="W17" s="1296"/>
      <c r="X17" s="1296"/>
      <c r="Y17" s="1296"/>
      <c r="Z17" s="1296"/>
      <c r="AA17" s="1296"/>
      <c r="AB17" s="1296"/>
      <c r="AC17" s="1296"/>
      <c r="AD17" s="1296"/>
      <c r="AE17" s="1296"/>
      <c r="AF17" s="1296"/>
      <c r="AG17" s="1296"/>
    </row>
    <row r="18" spans="1:33" s="915" customFormat="1" ht="30.75" customHeight="1" x14ac:dyDescent="0.2">
      <c r="A18" s="1296"/>
      <c r="B18" s="590" t="s">
        <v>1413</v>
      </c>
      <c r="C18" s="1329"/>
      <c r="D18" s="869"/>
      <c r="E18" s="869"/>
      <c r="F18" s="869"/>
      <c r="G18" s="1408"/>
      <c r="H18" s="1408"/>
      <c r="I18" s="979"/>
      <c r="J18" s="980"/>
      <c r="K18" s="980"/>
      <c r="L18" s="980"/>
      <c r="M18" s="980"/>
      <c r="N18" s="980"/>
      <c r="O18" s="980"/>
      <c r="P18" s="980"/>
      <c r="Q18" s="980"/>
      <c r="R18" s="980"/>
      <c r="S18" s="980"/>
      <c r="T18" s="982"/>
      <c r="U18" s="617" t="s">
        <v>1641</v>
      </c>
      <c r="V18" s="1296"/>
      <c r="W18" s="1296"/>
      <c r="X18" s="1296"/>
      <c r="Y18" s="1296"/>
      <c r="Z18" s="1296"/>
      <c r="AA18" s="1296"/>
      <c r="AB18" s="1296"/>
      <c r="AC18" s="1296"/>
      <c r="AD18" s="1296"/>
      <c r="AE18" s="1296"/>
      <c r="AF18" s="1296"/>
      <c r="AG18" s="1296"/>
    </row>
    <row r="19" spans="1:33" s="158" customFormat="1" ht="30.75" customHeight="1" x14ac:dyDescent="0.2">
      <c r="A19" s="1296"/>
      <c r="B19" s="1325" t="s">
        <v>1411</v>
      </c>
      <c r="C19" s="1332">
        <v>123.994</v>
      </c>
      <c r="D19" s="1331">
        <v>52.127999999999993</v>
      </c>
      <c r="E19" s="1331">
        <v>3835.2179999999998</v>
      </c>
      <c r="F19" s="1331">
        <v>2.4540000000000002</v>
      </c>
      <c r="G19" s="1673">
        <v>16.874000000000002</v>
      </c>
      <c r="H19" s="1673">
        <v>6.2470000000000008</v>
      </c>
      <c r="I19" s="1334">
        <v>1.4</v>
      </c>
      <c r="J19" s="1333">
        <v>1.55</v>
      </c>
      <c r="K19" s="1333">
        <v>0</v>
      </c>
      <c r="L19" s="1333">
        <v>0</v>
      </c>
      <c r="M19" s="1333">
        <v>1.9710000000000001</v>
      </c>
      <c r="N19" s="1333">
        <v>0.14000000000000001</v>
      </c>
      <c r="O19" s="1333">
        <v>0.46100000000000002</v>
      </c>
      <c r="P19" s="1333">
        <v>2.5000000000000001E-2</v>
      </c>
      <c r="Q19" s="1333">
        <v>0</v>
      </c>
      <c r="R19" s="1333">
        <v>0.4</v>
      </c>
      <c r="S19" s="1333">
        <v>0.3</v>
      </c>
      <c r="T19" s="1335">
        <v>0</v>
      </c>
      <c r="U19" s="619" t="s">
        <v>1642</v>
      </c>
      <c r="V19" s="1296"/>
      <c r="W19" s="1296"/>
      <c r="X19" s="1296"/>
      <c r="Y19" s="1296"/>
      <c r="Z19" s="1296"/>
      <c r="AA19" s="1296"/>
      <c r="AB19" s="1296"/>
      <c r="AC19" s="1296"/>
      <c r="AD19" s="1296"/>
      <c r="AE19" s="1296"/>
      <c r="AF19" s="1296"/>
      <c r="AG19" s="1296"/>
    </row>
    <row r="20" spans="1:33" s="158" customFormat="1" ht="30.75" customHeight="1" x14ac:dyDescent="0.2">
      <c r="A20" s="1296"/>
      <c r="B20" s="1325" t="s">
        <v>1412</v>
      </c>
      <c r="C20" s="1332">
        <v>100.596073</v>
      </c>
      <c r="D20" s="1331">
        <v>33.772623250000009</v>
      </c>
      <c r="E20" s="1331">
        <v>977.25064750000001</v>
      </c>
      <c r="F20" s="1331">
        <v>0.52673700000000001</v>
      </c>
      <c r="G20" s="1673">
        <v>3.0750025000000001</v>
      </c>
      <c r="H20" s="1673">
        <v>1.0870849999999999</v>
      </c>
      <c r="I20" s="1334">
        <v>0.26005</v>
      </c>
      <c r="J20" s="1333">
        <v>0.28791250000000002</v>
      </c>
      <c r="K20" s="1333">
        <v>0</v>
      </c>
      <c r="L20" s="1333">
        <v>0</v>
      </c>
      <c r="M20" s="1333">
        <v>0.3194765</v>
      </c>
      <c r="N20" s="1333">
        <v>2.24E-2</v>
      </c>
      <c r="O20" s="1333">
        <v>7.4220999999999995E-2</v>
      </c>
      <c r="P20" s="1333">
        <v>4.0249999999999999E-3</v>
      </c>
      <c r="Q20" s="1333">
        <v>0</v>
      </c>
      <c r="R20" s="1333">
        <v>6.8000000000000005E-2</v>
      </c>
      <c r="S20" s="1333">
        <v>5.0999999999999997E-2</v>
      </c>
      <c r="T20" s="1335">
        <v>0</v>
      </c>
      <c r="U20" s="619" t="s">
        <v>1643</v>
      </c>
      <c r="V20" s="1296"/>
      <c r="W20" s="1296"/>
      <c r="X20" s="1296"/>
      <c r="Y20" s="1296"/>
      <c r="Z20" s="1296"/>
      <c r="AA20" s="1296"/>
      <c r="AB20" s="1296"/>
      <c r="AC20" s="1296"/>
      <c r="AD20" s="1296"/>
      <c r="AE20" s="1296"/>
      <c r="AF20" s="1296"/>
      <c r="AG20" s="1296"/>
    </row>
    <row r="21" spans="1:33" s="158" customFormat="1" ht="9.75" customHeight="1" x14ac:dyDescent="0.2">
      <c r="A21" s="1296"/>
      <c r="B21" s="1325"/>
      <c r="C21" s="1329"/>
      <c r="D21" s="869"/>
      <c r="E21" s="869"/>
      <c r="F21" s="869"/>
      <c r="G21" s="1408"/>
      <c r="H21" s="1408"/>
      <c r="I21" s="1054"/>
      <c r="J21" s="1055"/>
      <c r="K21" s="1055"/>
      <c r="L21" s="1055"/>
      <c r="M21" s="1055"/>
      <c r="N21" s="1055"/>
      <c r="O21" s="1055"/>
      <c r="P21" s="1055"/>
      <c r="Q21" s="1055"/>
      <c r="R21" s="1055"/>
      <c r="S21" s="1055"/>
      <c r="T21" s="1121"/>
      <c r="U21" s="619"/>
      <c r="V21" s="1296"/>
      <c r="W21" s="1296"/>
      <c r="X21" s="1296"/>
      <c r="Y21" s="1296"/>
      <c r="Z21" s="1296"/>
      <c r="AA21" s="1296"/>
      <c r="AB21" s="1296"/>
      <c r="AC21" s="1296"/>
      <c r="AD21" s="1296"/>
      <c r="AE21" s="1296"/>
      <c r="AF21" s="1296"/>
      <c r="AG21" s="1296"/>
    </row>
    <row r="22" spans="1:33" s="915" customFormat="1" ht="30.75" customHeight="1" x14ac:dyDescent="0.2">
      <c r="A22" s="1296"/>
      <c r="B22" s="590" t="s">
        <v>1502</v>
      </c>
      <c r="C22" s="1329"/>
      <c r="D22" s="869"/>
      <c r="E22" s="869"/>
      <c r="F22" s="869"/>
      <c r="G22" s="1408"/>
      <c r="H22" s="1408"/>
      <c r="I22" s="979"/>
      <c r="J22" s="980"/>
      <c r="K22" s="980"/>
      <c r="L22" s="980"/>
      <c r="M22" s="980"/>
      <c r="N22" s="980"/>
      <c r="O22" s="980"/>
      <c r="P22" s="980"/>
      <c r="Q22" s="980"/>
      <c r="R22" s="980"/>
      <c r="S22" s="980"/>
      <c r="T22" s="982"/>
      <c r="U22" s="617" t="s">
        <v>1639</v>
      </c>
      <c r="V22" s="1296"/>
      <c r="W22" s="1296"/>
      <c r="X22" s="1296"/>
      <c r="Y22" s="1296"/>
      <c r="Z22" s="1296"/>
      <c r="AA22" s="1296"/>
      <c r="AB22" s="1296"/>
      <c r="AC22" s="1296"/>
      <c r="AD22" s="1296"/>
      <c r="AE22" s="1296"/>
      <c r="AF22" s="1296"/>
      <c r="AG22" s="1296"/>
    </row>
    <row r="23" spans="1:33" s="158" customFormat="1" ht="30.75" customHeight="1" x14ac:dyDescent="0.2">
      <c r="A23" s="1296"/>
      <c r="B23" s="852" t="s">
        <v>1411</v>
      </c>
      <c r="C23" s="1329">
        <v>5956.1210000000001</v>
      </c>
      <c r="D23" s="869">
        <v>17059.423000000003</v>
      </c>
      <c r="E23" s="869">
        <v>6579.6839999999993</v>
      </c>
      <c r="F23" s="869">
        <v>15802.107</v>
      </c>
      <c r="G23" s="1408">
        <v>20110.48</v>
      </c>
      <c r="H23" s="1408">
        <v>6395.4309999999996</v>
      </c>
      <c r="I23" s="1054">
        <v>328.92200000000003</v>
      </c>
      <c r="J23" s="1055">
        <v>676.59400000000005</v>
      </c>
      <c r="K23" s="1055">
        <v>928.16300000000001</v>
      </c>
      <c r="L23" s="1055">
        <v>391.83100000000002</v>
      </c>
      <c r="M23" s="1055">
        <v>428.096</v>
      </c>
      <c r="N23" s="1055">
        <v>1454.9110000000001</v>
      </c>
      <c r="O23" s="1055">
        <v>313.34699999999998</v>
      </c>
      <c r="P23" s="1055">
        <v>204.07499999999999</v>
      </c>
      <c r="Q23" s="1055">
        <v>284.71899999999999</v>
      </c>
      <c r="R23" s="1055">
        <v>408.024</v>
      </c>
      <c r="S23" s="1055">
        <v>521.39800000000002</v>
      </c>
      <c r="T23" s="1121">
        <v>455.351</v>
      </c>
      <c r="U23" s="619" t="s">
        <v>1642</v>
      </c>
      <c r="V23" s="1296"/>
      <c r="W23" s="1296"/>
      <c r="X23" s="1296"/>
      <c r="Y23" s="1296"/>
      <c r="Z23" s="1296"/>
      <c r="AA23" s="1296"/>
      <c r="AB23" s="1296"/>
      <c r="AC23" s="1296"/>
      <c r="AD23" s="1296"/>
      <c r="AE23" s="1296"/>
      <c r="AF23" s="1296"/>
      <c r="AG23" s="1296"/>
    </row>
    <row r="24" spans="1:33" s="158" customFormat="1" ht="30.75" customHeight="1" x14ac:dyDescent="0.2">
      <c r="A24" s="1296"/>
      <c r="B24" s="852" t="s">
        <v>1412</v>
      </c>
      <c r="C24" s="1329">
        <v>8387.8726820000011</v>
      </c>
      <c r="D24" s="869">
        <v>7360.1089348700007</v>
      </c>
      <c r="E24" s="869">
        <v>864.99269374000016</v>
      </c>
      <c r="F24" s="869">
        <v>1940.9355604300001</v>
      </c>
      <c r="G24" s="1408">
        <v>2677.7327164799999</v>
      </c>
      <c r="H24" s="1408">
        <v>829.86370999999997</v>
      </c>
      <c r="I24" s="1054">
        <v>38.658592499999997</v>
      </c>
      <c r="J24" s="1055">
        <v>110.14335250000001</v>
      </c>
      <c r="K24" s="1055">
        <v>119.74442675</v>
      </c>
      <c r="L24" s="1055">
        <v>49.866712999999997</v>
      </c>
      <c r="M24" s="1055">
        <v>42.147528749999999</v>
      </c>
      <c r="N24" s="1055">
        <v>224.98435075</v>
      </c>
      <c r="O24" s="1055">
        <v>34.710777749999998</v>
      </c>
      <c r="P24" s="1055">
        <v>20.204209250000002</v>
      </c>
      <c r="Q24" s="1055">
        <v>35.645913499999999</v>
      </c>
      <c r="R24" s="1055">
        <v>43.141836499999997</v>
      </c>
      <c r="S24" s="1055">
        <v>60.546062749999997</v>
      </c>
      <c r="T24" s="1121">
        <v>50.069946000000002</v>
      </c>
      <c r="U24" s="619" t="s">
        <v>1643</v>
      </c>
      <c r="V24" s="1296"/>
      <c r="W24" s="1296"/>
      <c r="X24" s="1296"/>
      <c r="Y24" s="1296"/>
      <c r="Z24" s="1296"/>
      <c r="AA24" s="1296"/>
      <c r="AB24" s="1296"/>
      <c r="AC24" s="1296"/>
      <c r="AD24" s="1296"/>
      <c r="AE24" s="1296"/>
      <c r="AF24" s="1296"/>
      <c r="AG24" s="1296"/>
    </row>
    <row r="25" spans="1:33" s="158" customFormat="1" ht="9.75" customHeight="1" x14ac:dyDescent="0.2">
      <c r="A25" s="1296"/>
      <c r="B25" s="1325"/>
      <c r="C25" s="1329"/>
      <c r="D25" s="869"/>
      <c r="E25" s="869"/>
      <c r="F25" s="869"/>
      <c r="G25" s="1408"/>
      <c r="H25" s="1408"/>
      <c r="I25" s="1054"/>
      <c r="J25" s="1055"/>
      <c r="K25" s="1055"/>
      <c r="L25" s="1055"/>
      <c r="M25" s="1055"/>
      <c r="N25" s="1055"/>
      <c r="O25" s="1055"/>
      <c r="P25" s="1055"/>
      <c r="Q25" s="1055"/>
      <c r="R25" s="1055"/>
      <c r="S25" s="1055"/>
      <c r="T25" s="1121"/>
      <c r="U25" s="619"/>
      <c r="V25" s="1296"/>
      <c r="W25" s="1296"/>
      <c r="X25" s="1296"/>
      <c r="Y25" s="1296"/>
      <c r="Z25" s="1296"/>
      <c r="AA25" s="1296"/>
      <c r="AB25" s="1296"/>
      <c r="AC25" s="1296"/>
      <c r="AD25" s="1296"/>
      <c r="AE25" s="1296"/>
      <c r="AF25" s="1296"/>
      <c r="AG25" s="1296"/>
    </row>
    <row r="26" spans="1:33" s="158" customFormat="1" ht="30.75" customHeight="1" x14ac:dyDescent="0.2">
      <c r="A26" s="1296"/>
      <c r="B26" s="590" t="s">
        <v>1414</v>
      </c>
      <c r="C26" s="1329"/>
      <c r="D26" s="869"/>
      <c r="E26" s="869"/>
      <c r="F26" s="869"/>
      <c r="G26" s="1408"/>
      <c r="H26" s="1408"/>
      <c r="I26" s="1054"/>
      <c r="J26" s="1055"/>
      <c r="K26" s="1055"/>
      <c r="L26" s="1055"/>
      <c r="M26" s="1055"/>
      <c r="N26" s="1055"/>
      <c r="O26" s="1055"/>
      <c r="P26" s="1055"/>
      <c r="Q26" s="1055"/>
      <c r="R26" s="1055"/>
      <c r="S26" s="1055"/>
      <c r="T26" s="1121"/>
      <c r="U26" s="617" t="s">
        <v>1638</v>
      </c>
      <c r="V26" s="1296"/>
      <c r="W26" s="1296"/>
      <c r="X26" s="1296"/>
      <c r="Y26" s="1296"/>
      <c r="Z26" s="1296"/>
      <c r="AA26" s="1296"/>
      <c r="AB26" s="1296"/>
      <c r="AC26" s="1296"/>
      <c r="AD26" s="1296"/>
      <c r="AE26" s="1296"/>
      <c r="AF26" s="1296"/>
      <c r="AG26" s="1296"/>
    </row>
    <row r="27" spans="1:33" s="158" customFormat="1" ht="30.75" customHeight="1" x14ac:dyDescent="0.2">
      <c r="A27" s="1296"/>
      <c r="B27" s="852" t="s">
        <v>1411</v>
      </c>
      <c r="C27" s="1329">
        <v>151.99799999999999</v>
      </c>
      <c r="D27" s="869">
        <v>526.13800000000003</v>
      </c>
      <c r="E27" s="869">
        <v>687.42300000000023</v>
      </c>
      <c r="F27" s="869">
        <v>2888.71</v>
      </c>
      <c r="G27" s="1408">
        <v>5082.7660000000005</v>
      </c>
      <c r="H27" s="1408">
        <v>1895.1660000000002</v>
      </c>
      <c r="I27" s="1334">
        <v>2.9369999999999998</v>
      </c>
      <c r="J27" s="1333">
        <v>3.85</v>
      </c>
      <c r="K27" s="1333">
        <v>0.05</v>
      </c>
      <c r="L27" s="1333">
        <v>214.4</v>
      </c>
      <c r="M27" s="1333">
        <v>3.21</v>
      </c>
      <c r="N27" s="1333">
        <v>185.35499999999999</v>
      </c>
      <c r="O27" s="1333">
        <v>12.785</v>
      </c>
      <c r="P27" s="1333">
        <v>944.12699999999995</v>
      </c>
      <c r="Q27" s="1333">
        <v>368.27499999999998</v>
      </c>
      <c r="R27" s="1333">
        <v>22.986999999999998</v>
      </c>
      <c r="S27" s="1333">
        <v>3.75</v>
      </c>
      <c r="T27" s="1335">
        <v>133.44</v>
      </c>
      <c r="U27" s="619" t="s">
        <v>1642</v>
      </c>
      <c r="V27" s="1296"/>
      <c r="W27" s="1296"/>
      <c r="X27" s="1296"/>
      <c r="Y27" s="1296"/>
      <c r="Z27" s="1296"/>
      <c r="AA27" s="1296"/>
      <c r="AB27" s="1296"/>
      <c r="AC27" s="1296"/>
      <c r="AD27" s="1296"/>
      <c r="AE27" s="1296"/>
      <c r="AF27" s="1296"/>
      <c r="AG27" s="1296"/>
    </row>
    <row r="28" spans="1:33" s="158" customFormat="1" ht="30.75" customHeight="1" x14ac:dyDescent="0.2">
      <c r="A28" s="1296"/>
      <c r="B28" s="852" t="s">
        <v>1412</v>
      </c>
      <c r="C28" s="1329">
        <v>137.77614700000001</v>
      </c>
      <c r="D28" s="869">
        <v>327.53210290000004</v>
      </c>
      <c r="E28" s="869">
        <v>260.88659949999993</v>
      </c>
      <c r="F28" s="869">
        <v>270.74863325000001</v>
      </c>
      <c r="G28" s="1408">
        <v>626.43813349999994</v>
      </c>
      <c r="H28" s="1408">
        <v>292.93696399999999</v>
      </c>
      <c r="I28" s="1334">
        <v>0.28795625000000002</v>
      </c>
      <c r="J28" s="1333">
        <v>0.48036250000000003</v>
      </c>
      <c r="K28" s="1333">
        <v>4.3375000000000002E-3</v>
      </c>
      <c r="L28" s="1333">
        <v>34.15162875</v>
      </c>
      <c r="M28" s="1333">
        <v>0.34277875000000002</v>
      </c>
      <c r="N28" s="1333">
        <v>22.527705000000001</v>
      </c>
      <c r="O28" s="1333">
        <v>2.11366875</v>
      </c>
      <c r="P28" s="1333">
        <v>151.22480200000001</v>
      </c>
      <c r="Q28" s="1333">
        <v>58.923999999999999</v>
      </c>
      <c r="R28" s="1333">
        <v>2.0391370000000002</v>
      </c>
      <c r="S28" s="1333">
        <v>0.46856249999999999</v>
      </c>
      <c r="T28" s="1335">
        <v>20.372025000000001</v>
      </c>
      <c r="U28" s="619" t="s">
        <v>1643</v>
      </c>
      <c r="V28" s="1296"/>
      <c r="W28" s="1296"/>
      <c r="X28" s="1296"/>
      <c r="Y28" s="1296"/>
      <c r="Z28" s="1296"/>
      <c r="AA28" s="1296"/>
      <c r="AB28" s="1296"/>
      <c r="AC28" s="1296"/>
      <c r="AD28" s="1296"/>
      <c r="AE28" s="1296"/>
      <c r="AF28" s="1296"/>
      <c r="AG28" s="1296"/>
    </row>
    <row r="29" spans="1:33" s="158" customFormat="1" ht="9.75" customHeight="1" x14ac:dyDescent="0.2">
      <c r="A29" s="1296"/>
      <c r="B29" s="1325"/>
      <c r="C29" s="1329"/>
      <c r="D29" s="869"/>
      <c r="E29" s="869"/>
      <c r="F29" s="869"/>
      <c r="G29" s="1408"/>
      <c r="H29" s="1408"/>
      <c r="I29" s="1054"/>
      <c r="J29" s="1055"/>
      <c r="K29" s="1055"/>
      <c r="L29" s="1055"/>
      <c r="M29" s="1055"/>
      <c r="N29" s="1055"/>
      <c r="O29" s="1055"/>
      <c r="P29" s="1055"/>
      <c r="Q29" s="1055"/>
      <c r="R29" s="1055"/>
      <c r="S29" s="1055"/>
      <c r="T29" s="1121"/>
      <c r="U29" s="619"/>
      <c r="V29" s="1296"/>
      <c r="W29" s="1296"/>
      <c r="X29" s="1296"/>
      <c r="Y29" s="1296"/>
      <c r="Z29" s="1296"/>
      <c r="AA29" s="1296"/>
      <c r="AB29" s="1296"/>
      <c r="AC29" s="1296"/>
      <c r="AD29" s="1296"/>
      <c r="AE29" s="1296"/>
      <c r="AF29" s="1296"/>
      <c r="AG29" s="1296"/>
    </row>
    <row r="30" spans="1:33" s="158" customFormat="1" ht="30.75" customHeight="1" x14ac:dyDescent="0.2">
      <c r="A30" s="1296"/>
      <c r="B30" s="590" t="s">
        <v>1415</v>
      </c>
      <c r="C30" s="1329"/>
      <c r="D30" s="869"/>
      <c r="E30" s="869"/>
      <c r="F30" s="869"/>
      <c r="G30" s="1408"/>
      <c r="H30" s="1408"/>
      <c r="I30" s="1054"/>
      <c r="J30" s="1055"/>
      <c r="K30" s="1055"/>
      <c r="L30" s="1055"/>
      <c r="M30" s="1055"/>
      <c r="N30" s="1055"/>
      <c r="O30" s="1055"/>
      <c r="P30" s="1055"/>
      <c r="Q30" s="1055"/>
      <c r="R30" s="1055"/>
      <c r="S30" s="1055"/>
      <c r="T30" s="1121"/>
      <c r="U30" s="617" t="s">
        <v>1637</v>
      </c>
      <c r="V30" s="1296"/>
      <c r="W30" s="1296"/>
      <c r="X30" s="1296"/>
      <c r="Y30" s="1296"/>
      <c r="Z30" s="1296"/>
      <c r="AA30" s="1296"/>
      <c r="AB30" s="1296"/>
      <c r="AC30" s="1296"/>
      <c r="AD30" s="1296"/>
      <c r="AE30" s="1296"/>
      <c r="AF30" s="1296"/>
      <c r="AG30" s="1296"/>
    </row>
    <row r="31" spans="1:33" s="992" customFormat="1" ht="30.75" customHeight="1" x14ac:dyDescent="0.2">
      <c r="A31" s="1296"/>
      <c r="B31" s="1325" t="s">
        <v>1411</v>
      </c>
      <c r="C31" s="1332">
        <v>60.747</v>
      </c>
      <c r="D31" s="1331">
        <v>10.332000000000001</v>
      </c>
      <c r="E31" s="1331">
        <v>26.103999999999996</v>
      </c>
      <c r="F31" s="1331">
        <v>1.4049999999999996</v>
      </c>
      <c r="G31" s="1673">
        <v>0</v>
      </c>
      <c r="H31" s="1673">
        <v>0</v>
      </c>
      <c r="I31" s="1334">
        <v>0</v>
      </c>
      <c r="J31" s="1333">
        <v>0</v>
      </c>
      <c r="K31" s="1333">
        <v>0</v>
      </c>
      <c r="L31" s="1333">
        <v>0</v>
      </c>
      <c r="M31" s="1333">
        <v>0</v>
      </c>
      <c r="N31" s="1333">
        <v>0</v>
      </c>
      <c r="O31" s="1333">
        <v>0</v>
      </c>
      <c r="P31" s="1333">
        <v>0</v>
      </c>
      <c r="Q31" s="1333">
        <v>0</v>
      </c>
      <c r="R31" s="1333">
        <v>0</v>
      </c>
      <c r="S31" s="1333">
        <v>0</v>
      </c>
      <c r="T31" s="1335">
        <v>0</v>
      </c>
      <c r="U31" s="619" t="s">
        <v>1642</v>
      </c>
      <c r="V31" s="1296"/>
      <c r="W31" s="1296"/>
      <c r="X31" s="1296"/>
      <c r="Y31" s="1296"/>
      <c r="Z31" s="1296"/>
      <c r="AA31" s="1296"/>
      <c r="AB31" s="1296"/>
      <c r="AC31" s="1296"/>
      <c r="AD31" s="1296"/>
      <c r="AE31" s="1296"/>
      <c r="AF31" s="1296"/>
      <c r="AG31" s="1296"/>
    </row>
    <row r="32" spans="1:33" s="1298" customFormat="1" ht="30.75" customHeight="1" x14ac:dyDescent="0.2">
      <c r="A32" s="1296"/>
      <c r="B32" s="1325" t="s">
        <v>1412</v>
      </c>
      <c r="C32" s="1332">
        <v>49.776433499999996</v>
      </c>
      <c r="D32" s="1331">
        <v>8.6274835000000003</v>
      </c>
      <c r="E32" s="1331">
        <v>25.834359500000001</v>
      </c>
      <c r="F32" s="1331">
        <v>1.3737950000000001</v>
      </c>
      <c r="G32" s="1673">
        <v>0</v>
      </c>
      <c r="H32" s="1673">
        <v>0</v>
      </c>
      <c r="I32" s="1334">
        <v>0</v>
      </c>
      <c r="J32" s="1333">
        <v>0</v>
      </c>
      <c r="K32" s="1333">
        <v>0</v>
      </c>
      <c r="L32" s="1333">
        <v>0</v>
      </c>
      <c r="M32" s="1333">
        <v>0</v>
      </c>
      <c r="N32" s="1333">
        <v>0</v>
      </c>
      <c r="O32" s="1333">
        <v>0</v>
      </c>
      <c r="P32" s="1333">
        <v>0</v>
      </c>
      <c r="Q32" s="1333">
        <v>0</v>
      </c>
      <c r="R32" s="1333">
        <v>0</v>
      </c>
      <c r="S32" s="1333">
        <v>0</v>
      </c>
      <c r="T32" s="1335">
        <v>0</v>
      </c>
      <c r="U32" s="619" t="s">
        <v>1643</v>
      </c>
      <c r="V32" s="1296"/>
      <c r="W32" s="1296"/>
      <c r="X32" s="1296"/>
      <c r="Y32" s="1296"/>
      <c r="Z32" s="1296"/>
      <c r="AA32" s="1296"/>
      <c r="AB32" s="1296"/>
      <c r="AC32" s="1296"/>
      <c r="AD32" s="1296"/>
      <c r="AE32" s="1296"/>
      <c r="AF32" s="1296"/>
      <c r="AG32" s="1296"/>
    </row>
    <row r="33" spans="1:33" s="1298" customFormat="1" ht="9.75" customHeight="1" x14ac:dyDescent="0.2">
      <c r="A33" s="1296"/>
      <c r="B33" s="1326"/>
      <c r="C33" s="1332"/>
      <c r="D33" s="1331"/>
      <c r="E33" s="1331"/>
      <c r="F33" s="1331"/>
      <c r="G33" s="1673"/>
      <c r="H33" s="1673"/>
      <c r="I33" s="1334"/>
      <c r="J33" s="1333"/>
      <c r="K33" s="1333"/>
      <c r="L33" s="1333"/>
      <c r="M33" s="1333"/>
      <c r="N33" s="1333"/>
      <c r="O33" s="1333"/>
      <c r="P33" s="1333"/>
      <c r="Q33" s="1333"/>
      <c r="R33" s="1333"/>
      <c r="S33" s="1333"/>
      <c r="T33" s="1335"/>
      <c r="U33" s="1002"/>
      <c r="V33" s="1296"/>
      <c r="W33" s="1296"/>
      <c r="X33" s="1296"/>
      <c r="Y33" s="1296"/>
      <c r="Z33" s="1296"/>
      <c r="AA33" s="1296"/>
      <c r="AB33" s="1296"/>
      <c r="AC33" s="1296"/>
      <c r="AD33" s="1296"/>
      <c r="AE33" s="1296"/>
      <c r="AF33" s="1296"/>
      <c r="AG33" s="1296"/>
    </row>
    <row r="34" spans="1:33" s="1298" customFormat="1" ht="30.75" customHeight="1" x14ac:dyDescent="0.2">
      <c r="A34" s="1296"/>
      <c r="B34" s="590" t="s">
        <v>1416</v>
      </c>
      <c r="C34" s="1329"/>
      <c r="D34" s="869"/>
      <c r="E34" s="869"/>
      <c r="F34" s="869"/>
      <c r="G34" s="1408"/>
      <c r="H34" s="1408"/>
      <c r="I34" s="1054"/>
      <c r="J34" s="1055"/>
      <c r="K34" s="1055"/>
      <c r="L34" s="1055"/>
      <c r="M34" s="1055"/>
      <c r="N34" s="1055"/>
      <c r="O34" s="1055"/>
      <c r="P34" s="1055"/>
      <c r="Q34" s="1055"/>
      <c r="R34" s="1055"/>
      <c r="S34" s="1055"/>
      <c r="T34" s="1121"/>
      <c r="U34" s="491" t="s">
        <v>332</v>
      </c>
      <c r="V34" s="1296"/>
      <c r="W34" s="1296"/>
      <c r="X34" s="1296"/>
      <c r="Y34" s="1296"/>
      <c r="Z34" s="1296"/>
      <c r="AA34" s="1296"/>
      <c r="AB34" s="1296"/>
      <c r="AC34" s="1296"/>
      <c r="AD34" s="1296"/>
      <c r="AE34" s="1296"/>
      <c r="AF34" s="1296"/>
      <c r="AG34" s="1296"/>
    </row>
    <row r="35" spans="1:33" s="992" customFormat="1" ht="30.75" customHeight="1" x14ac:dyDescent="0.2">
      <c r="A35" s="1296"/>
      <c r="B35" s="852" t="s">
        <v>1411</v>
      </c>
      <c r="C35" s="1329">
        <v>6885.6119999999992</v>
      </c>
      <c r="D35" s="869">
        <v>17787.693000000003</v>
      </c>
      <c r="E35" s="869">
        <v>11203.607999999998</v>
      </c>
      <c r="F35" s="869">
        <v>18884.011999999999</v>
      </c>
      <c r="G35" s="1408">
        <v>25313.989999999998</v>
      </c>
      <c r="H35" s="1408">
        <v>8364.7279999999992</v>
      </c>
      <c r="I35" s="1054">
        <v>369.53599999999994</v>
      </c>
      <c r="J35" s="1055">
        <v>506.20699999999999</v>
      </c>
      <c r="K35" s="1055">
        <v>3546.4790000000003</v>
      </c>
      <c r="L35" s="1055">
        <v>1753.1320000000001</v>
      </c>
      <c r="M35" s="1055">
        <v>1837.2940000000003</v>
      </c>
      <c r="N35" s="1055">
        <v>1904.1399999999999</v>
      </c>
      <c r="O35" s="1055">
        <v>5853.1880000000001</v>
      </c>
      <c r="P35" s="1055">
        <v>3952.922</v>
      </c>
      <c r="Q35" s="1055">
        <v>644.92700000000013</v>
      </c>
      <c r="R35" s="1055">
        <v>264.77699999999999</v>
      </c>
      <c r="S35" s="1055">
        <v>3307.9250000000002</v>
      </c>
      <c r="T35" s="1121">
        <v>1373.4629999999997</v>
      </c>
      <c r="U35" s="619" t="s">
        <v>1642</v>
      </c>
      <c r="V35" s="1296"/>
      <c r="W35" s="1296"/>
      <c r="X35" s="1296"/>
      <c r="Y35" s="1296"/>
      <c r="Z35" s="1296"/>
      <c r="AA35" s="1296"/>
      <c r="AB35" s="1296"/>
      <c r="AC35" s="1296"/>
      <c r="AD35" s="1296"/>
      <c r="AE35" s="1296"/>
      <c r="AF35" s="1296"/>
      <c r="AG35" s="1296"/>
    </row>
    <row r="36" spans="1:33" s="992" customFormat="1" ht="30.75" customHeight="1" x14ac:dyDescent="0.2">
      <c r="A36" s="1296"/>
      <c r="B36" s="852" t="s">
        <v>1412</v>
      </c>
      <c r="C36" s="1329">
        <v>9063.9952589999994</v>
      </c>
      <c r="D36" s="869">
        <v>7803.0773124200005</v>
      </c>
      <c r="E36" s="869">
        <v>2143.2675072400002</v>
      </c>
      <c r="F36" s="869">
        <v>2240.7311589300002</v>
      </c>
      <c r="G36" s="1408">
        <v>3328.4119042299999</v>
      </c>
      <c r="H36" s="1408">
        <v>1140.20973525</v>
      </c>
      <c r="I36" s="1054">
        <v>48.035604000000006</v>
      </c>
      <c r="J36" s="1055">
        <v>63.092771590000012</v>
      </c>
      <c r="K36" s="1055">
        <v>545.83777525000005</v>
      </c>
      <c r="L36" s="1055">
        <v>280.21769949999998</v>
      </c>
      <c r="M36" s="1055">
        <v>199.96299364000001</v>
      </c>
      <c r="N36" s="1055">
        <v>250.51406075</v>
      </c>
      <c r="O36" s="1055">
        <v>739.73078324999994</v>
      </c>
      <c r="P36" s="1055">
        <v>437.16463975000005</v>
      </c>
      <c r="Q36" s="1055">
        <v>88.569493999999992</v>
      </c>
      <c r="R36" s="1055">
        <v>33.024331750000002</v>
      </c>
      <c r="S36" s="1055">
        <v>456.29419799999999</v>
      </c>
      <c r="T36" s="1121">
        <v>185.96755275000001</v>
      </c>
      <c r="U36" s="619" t="s">
        <v>1643</v>
      </c>
      <c r="V36" s="1296"/>
      <c r="W36" s="1296"/>
      <c r="X36" s="1296"/>
      <c r="Y36" s="1296"/>
      <c r="Z36" s="1296"/>
      <c r="AA36" s="1296"/>
      <c r="AB36" s="1296"/>
      <c r="AC36" s="1296"/>
      <c r="AD36" s="1296"/>
      <c r="AE36" s="1296"/>
      <c r="AF36" s="1296"/>
      <c r="AG36" s="1296"/>
    </row>
    <row r="37" spans="1:33" s="992" customFormat="1" ht="21.75" customHeight="1" x14ac:dyDescent="0.2">
      <c r="A37" s="1296"/>
      <c r="B37" s="1327"/>
      <c r="C37" s="1300"/>
      <c r="D37" s="1299"/>
      <c r="E37" s="1299"/>
      <c r="F37" s="1299"/>
      <c r="G37" s="1674"/>
      <c r="H37" s="1674"/>
      <c r="I37" s="1303"/>
      <c r="J37" s="1301"/>
      <c r="K37" s="1301"/>
      <c r="L37" s="1301"/>
      <c r="M37" s="1301"/>
      <c r="N37" s="1301"/>
      <c r="O37" s="1301"/>
      <c r="P37" s="1301"/>
      <c r="Q37" s="1301"/>
      <c r="R37" s="1301"/>
      <c r="S37" s="1301"/>
      <c r="T37" s="1302"/>
      <c r="U37" s="1113"/>
      <c r="V37" s="1296"/>
      <c r="W37" s="1296"/>
      <c r="X37" s="1296"/>
      <c r="Y37" s="1296"/>
      <c r="Z37" s="1296"/>
      <c r="AA37" s="1296"/>
      <c r="AB37" s="1296"/>
      <c r="AC37" s="1296"/>
      <c r="AD37" s="1296"/>
      <c r="AE37" s="1296"/>
      <c r="AF37" s="1296"/>
      <c r="AG37" s="1296"/>
    </row>
    <row r="38" spans="1:33" s="992" customFormat="1" ht="18" customHeight="1" x14ac:dyDescent="0.2">
      <c r="A38" s="1296"/>
      <c r="B38" s="1108"/>
      <c r="C38" s="1304"/>
      <c r="D38" s="916"/>
      <c r="E38" s="916"/>
      <c r="F38" s="916"/>
      <c r="G38" s="917"/>
      <c r="H38" s="917"/>
      <c r="I38" s="1558"/>
      <c r="J38" s="1528"/>
      <c r="K38" s="1528"/>
      <c r="L38" s="1528"/>
      <c r="M38" s="1528"/>
      <c r="N38" s="1528"/>
      <c r="O38" s="1528"/>
      <c r="P38" s="1305"/>
      <c r="Q38" s="1305"/>
      <c r="R38" s="1305"/>
      <c r="S38" s="1305"/>
      <c r="T38" s="1307"/>
      <c r="U38" s="619"/>
      <c r="V38" s="1296"/>
      <c r="W38" s="1296"/>
      <c r="X38" s="1296"/>
      <c r="Y38" s="1296"/>
      <c r="Z38" s="1296"/>
      <c r="AA38" s="1296"/>
      <c r="AB38" s="1296"/>
      <c r="AC38" s="1296"/>
      <c r="AD38" s="1296"/>
      <c r="AE38" s="1296"/>
      <c r="AF38" s="1296"/>
      <c r="AG38" s="1296"/>
    </row>
    <row r="39" spans="1:33" s="1313" customFormat="1" ht="30.75" customHeight="1" x14ac:dyDescent="0.2">
      <c r="A39" s="1296"/>
      <c r="B39" s="1328" t="s">
        <v>1634</v>
      </c>
      <c r="C39" s="1309"/>
      <c r="D39" s="1308"/>
      <c r="E39" s="1308"/>
      <c r="F39" s="1308"/>
      <c r="G39" s="1401"/>
      <c r="H39" s="1401"/>
      <c r="I39" s="1311"/>
      <c r="J39" s="1310"/>
      <c r="K39" s="1310"/>
      <c r="L39" s="1310"/>
      <c r="M39" s="1310"/>
      <c r="N39" s="1310"/>
      <c r="O39" s="1310"/>
      <c r="P39" s="1310"/>
      <c r="Q39" s="1310"/>
      <c r="R39" s="1310"/>
      <c r="S39" s="1310"/>
      <c r="T39" s="1312"/>
      <c r="U39" s="379" t="s">
        <v>1424</v>
      </c>
      <c r="V39" s="1296"/>
      <c r="W39" s="1296"/>
      <c r="X39" s="1296"/>
      <c r="Y39" s="1296"/>
      <c r="Z39" s="1296"/>
      <c r="AA39" s="1296"/>
      <c r="AB39" s="1296"/>
      <c r="AC39" s="1296"/>
      <c r="AD39" s="1296"/>
      <c r="AE39" s="1296"/>
      <c r="AF39" s="1296"/>
      <c r="AG39" s="1296"/>
    </row>
    <row r="40" spans="1:33" s="992" customFormat="1" ht="9.75" customHeight="1" x14ac:dyDescent="0.2">
      <c r="A40" s="1296"/>
      <c r="B40" s="1108"/>
      <c r="C40" s="1304"/>
      <c r="D40" s="916"/>
      <c r="E40" s="916"/>
      <c r="F40" s="916"/>
      <c r="G40" s="917"/>
      <c r="H40" s="917"/>
      <c r="I40" s="1306"/>
      <c r="J40" s="1305"/>
      <c r="K40" s="1305"/>
      <c r="L40" s="1305"/>
      <c r="M40" s="1305"/>
      <c r="N40" s="1305"/>
      <c r="O40" s="1305"/>
      <c r="P40" s="1305"/>
      <c r="Q40" s="1305"/>
      <c r="R40" s="1305"/>
      <c r="S40" s="1305"/>
      <c r="T40" s="1307"/>
      <c r="U40" s="619"/>
      <c r="V40" s="1296"/>
      <c r="W40" s="1296"/>
      <c r="X40" s="1296"/>
      <c r="Y40" s="1296"/>
      <c r="Z40" s="1296"/>
      <c r="AA40" s="1296"/>
      <c r="AB40" s="1296"/>
      <c r="AC40" s="1296"/>
      <c r="AD40" s="1296"/>
      <c r="AE40" s="1296"/>
      <c r="AF40" s="1296"/>
      <c r="AG40" s="1296"/>
    </row>
    <row r="41" spans="1:33" s="992" customFormat="1" ht="30.75" customHeight="1" x14ac:dyDescent="0.2">
      <c r="A41" s="1296"/>
      <c r="B41" s="1108" t="s">
        <v>1410</v>
      </c>
      <c r="C41" s="1315">
        <v>4.2803853313445349E-2</v>
      </c>
      <c r="D41" s="1314">
        <v>9.3599185264702945E-3</v>
      </c>
      <c r="E41" s="1314">
        <v>6.6735519255918729E-3</v>
      </c>
      <c r="F41" s="1314">
        <v>1.2114988958766048E-2</v>
      </c>
      <c r="G41" s="1675">
        <v>6.3592044371372928E-3</v>
      </c>
      <c r="H41" s="1675">
        <v>1.4314889397450441E-2</v>
      </c>
      <c r="I41" s="1317">
        <v>9.4131631562464083E-2</v>
      </c>
      <c r="J41" s="1316">
        <v>1.5974705571116396E-2</v>
      </c>
      <c r="K41" s="1316">
        <v>1.0867048881908195E-2</v>
      </c>
      <c r="L41" s="1316">
        <v>1.7902780526457104E-2</v>
      </c>
      <c r="M41" s="1316">
        <v>2.9599467992961467E-2</v>
      </c>
      <c r="N41" s="1316">
        <v>1.0911140353764922E-2</v>
      </c>
      <c r="O41" s="1316">
        <v>6.9155088056334964E-3</v>
      </c>
      <c r="P41" s="1316">
        <v>6.4903189722158349E-3</v>
      </c>
      <c r="Q41" s="1316">
        <v>0</v>
      </c>
      <c r="R41" s="1316">
        <v>2.638384390938827E-3</v>
      </c>
      <c r="S41" s="1316">
        <v>1.250220214888495E-2</v>
      </c>
      <c r="T41" s="1318">
        <v>1.8038199071390395E-2</v>
      </c>
      <c r="U41" s="619" t="s">
        <v>1419</v>
      </c>
      <c r="V41" s="1296"/>
      <c r="W41" s="1296"/>
      <c r="X41" s="1296"/>
      <c r="Y41" s="1296"/>
      <c r="Z41" s="1296"/>
      <c r="AA41" s="1296"/>
      <c r="AB41" s="1296"/>
      <c r="AC41" s="1296"/>
      <c r="AD41" s="1296"/>
      <c r="AE41" s="1296"/>
      <c r="AF41" s="1296"/>
      <c r="AG41" s="1296"/>
    </row>
    <row r="42" spans="1:33" s="992" customFormat="1" ht="30.75" customHeight="1" x14ac:dyDescent="0.2">
      <c r="A42" s="1296"/>
      <c r="B42" s="1108" t="s">
        <v>1413</v>
      </c>
      <c r="C42" s="1315">
        <v>1.1098425156402657E-2</v>
      </c>
      <c r="D42" s="1314">
        <v>4.3281159339847632E-3</v>
      </c>
      <c r="E42" s="1314">
        <v>0.45596298371473831</v>
      </c>
      <c r="F42" s="1314">
        <v>2.3507371596132436E-4</v>
      </c>
      <c r="G42" s="1675">
        <v>9.2386477049071132E-4</v>
      </c>
      <c r="H42" s="1675">
        <v>9.5340792697375793E-4</v>
      </c>
      <c r="I42" s="1317">
        <v>6.0084546153644919E-3</v>
      </c>
      <c r="J42" s="1316">
        <v>2.5544047001046484E-3</v>
      </c>
      <c r="K42" s="1316">
        <v>0</v>
      </c>
      <c r="L42" s="1316">
        <v>0</v>
      </c>
      <c r="M42" s="1316">
        <v>7.241806348841813E-3</v>
      </c>
      <c r="N42" s="1316">
        <v>8.9505076733446492E-5</v>
      </c>
      <c r="O42" s="1316">
        <v>1.997571430484233E-3</v>
      </c>
      <c r="P42" s="1316">
        <v>2.3326171860511692E-5</v>
      </c>
      <c r="Q42" s="1316">
        <v>0</v>
      </c>
      <c r="R42" s="1316">
        <v>1.4988315671164599E-3</v>
      </c>
      <c r="S42" s="1316">
        <v>8.2472565349532502E-4</v>
      </c>
      <c r="T42" s="1318">
        <v>0</v>
      </c>
      <c r="U42" s="619" t="s">
        <v>1420</v>
      </c>
      <c r="V42" s="1296"/>
      <c r="W42" s="1296"/>
      <c r="X42" s="1296"/>
      <c r="Y42" s="1296"/>
      <c r="Z42" s="1296"/>
      <c r="AA42" s="1296"/>
      <c r="AB42" s="1296"/>
      <c r="AC42" s="1296"/>
      <c r="AD42" s="1296"/>
      <c r="AE42" s="1296"/>
      <c r="AF42" s="1296"/>
      <c r="AG42" s="1296"/>
    </row>
    <row r="43" spans="1:33" s="992" customFormat="1" ht="30.75" customHeight="1" x14ac:dyDescent="0.2">
      <c r="A43" s="1296"/>
      <c r="B43" s="1108" t="s">
        <v>1502</v>
      </c>
      <c r="C43" s="1315">
        <v>0.92540567843648758</v>
      </c>
      <c r="D43" s="1314">
        <v>0.94323157905344135</v>
      </c>
      <c r="E43" s="1314">
        <v>0.40358596900202037</v>
      </c>
      <c r="F43" s="1314">
        <v>0.86620635085774444</v>
      </c>
      <c r="G43" s="1675">
        <v>0.80450761309828656</v>
      </c>
      <c r="H43" s="1675">
        <v>0.72781672033176059</v>
      </c>
      <c r="I43" s="1317">
        <v>0.89320668536866032</v>
      </c>
      <c r="J43" s="1316">
        <v>0.9772090385491532</v>
      </c>
      <c r="K43" s="1316">
        <v>0.98909712307258046</v>
      </c>
      <c r="L43" s="1316">
        <v>0.58289605771212649</v>
      </c>
      <c r="M43" s="1316">
        <v>0.95538871024861871</v>
      </c>
      <c r="N43" s="1316">
        <v>0.89898399900461567</v>
      </c>
      <c r="O43" s="1316">
        <v>0.93419999681071109</v>
      </c>
      <c r="P43" s="1316">
        <v>0.1170899024276373</v>
      </c>
      <c r="Q43" s="1316">
        <v>0.37692657401024271</v>
      </c>
      <c r="R43" s="1316">
        <v>0.95091685896436884</v>
      </c>
      <c r="S43" s="1316">
        <v>0.97909590525613144</v>
      </c>
      <c r="T43" s="1318">
        <v>0.69797556270193273</v>
      </c>
      <c r="U43" s="619" t="s">
        <v>1421</v>
      </c>
      <c r="V43" s="1296"/>
      <c r="W43" s="1296"/>
      <c r="X43" s="1296"/>
      <c r="Y43" s="1296"/>
      <c r="Z43" s="1296"/>
      <c r="AA43" s="1296"/>
      <c r="AB43" s="1296"/>
      <c r="AC43" s="1296"/>
      <c r="AD43" s="1296"/>
      <c r="AE43" s="1296"/>
      <c r="AF43" s="1296"/>
      <c r="AG43" s="1296"/>
    </row>
    <row r="44" spans="1:33" s="992" customFormat="1" ht="30.75" customHeight="1" x14ac:dyDescent="0.2">
      <c r="A44" s="1296"/>
      <c r="B44" s="1108" t="s">
        <v>1414</v>
      </c>
      <c r="C44" s="1315">
        <v>1.5200377213701278E-2</v>
      </c>
      <c r="D44" s="1314">
        <v>4.197473506749367E-2</v>
      </c>
      <c r="E44" s="1314">
        <v>0.12172376925359052</v>
      </c>
      <c r="F44" s="1314">
        <v>0.12083048525075565</v>
      </c>
      <c r="G44" s="1675">
        <v>0.18820931769408544</v>
      </c>
      <c r="H44" s="1675">
        <v>0.25691498234381521</v>
      </c>
      <c r="I44" s="1317">
        <v>6.6532284535110618E-3</v>
      </c>
      <c r="J44" s="1316">
        <v>4.2618511796258208E-3</v>
      </c>
      <c r="K44" s="1316">
        <v>3.5828045511331638E-5</v>
      </c>
      <c r="L44" s="1316">
        <v>0.39920116176141629</v>
      </c>
      <c r="M44" s="1316">
        <v>7.7700154095780467E-3</v>
      </c>
      <c r="N44" s="1316">
        <v>9.0015355564886004E-2</v>
      </c>
      <c r="O44" s="1316">
        <v>5.6886922953171215E-2</v>
      </c>
      <c r="P44" s="1316">
        <v>0.87639645242828634</v>
      </c>
      <c r="Q44" s="1316">
        <v>0.62307342598975735</v>
      </c>
      <c r="R44" s="1316">
        <v>4.4945925077575832E-2</v>
      </c>
      <c r="S44" s="1316">
        <v>7.5771669414882985E-3</v>
      </c>
      <c r="T44" s="1318">
        <v>0.28398623822667679</v>
      </c>
      <c r="U44" s="619" t="s">
        <v>1422</v>
      </c>
      <c r="V44" s="1296"/>
      <c r="W44" s="1296"/>
      <c r="X44" s="1296"/>
      <c r="Y44" s="1296"/>
      <c r="Z44" s="1296"/>
      <c r="AA44" s="1296"/>
      <c r="AB44" s="1296"/>
      <c r="AC44" s="1296"/>
      <c r="AD44" s="1296"/>
      <c r="AE44" s="1296"/>
      <c r="AF44" s="1296"/>
      <c r="AG44" s="1296"/>
    </row>
    <row r="45" spans="1:33" s="992" customFormat="1" ht="30.75" customHeight="1" x14ac:dyDescent="0.2">
      <c r="A45" s="1296"/>
      <c r="B45" s="1108" t="s">
        <v>1415</v>
      </c>
      <c r="C45" s="1315">
        <v>5.4916658799633649E-3</v>
      </c>
      <c r="D45" s="1314">
        <v>1.105651418609913E-3</v>
      </c>
      <c r="E45" s="1314">
        <v>1.2053726104058884E-2</v>
      </c>
      <c r="F45" s="1314">
        <v>6.1310121677248344E-4</v>
      </c>
      <c r="G45" s="1675">
        <v>0</v>
      </c>
      <c r="H45" s="1675">
        <v>0</v>
      </c>
      <c r="I45" s="1317">
        <v>0</v>
      </c>
      <c r="J45" s="1316">
        <v>0</v>
      </c>
      <c r="K45" s="1316">
        <v>0</v>
      </c>
      <c r="L45" s="1316">
        <v>0</v>
      </c>
      <c r="M45" s="1316">
        <v>0</v>
      </c>
      <c r="N45" s="1316">
        <v>0</v>
      </c>
      <c r="O45" s="1316">
        <v>0</v>
      </c>
      <c r="P45" s="1316">
        <v>0</v>
      </c>
      <c r="Q45" s="1316">
        <v>0</v>
      </c>
      <c r="R45" s="1316">
        <v>0</v>
      </c>
      <c r="S45" s="1316">
        <v>0</v>
      </c>
      <c r="T45" s="1318">
        <v>0</v>
      </c>
      <c r="U45" s="619" t="s">
        <v>1423</v>
      </c>
      <c r="V45" s="1296"/>
      <c r="W45" s="1296"/>
      <c r="X45" s="1296"/>
      <c r="Y45" s="1296"/>
      <c r="Z45" s="1296"/>
      <c r="AA45" s="1296"/>
      <c r="AB45" s="1296"/>
      <c r="AC45" s="1296"/>
      <c r="AD45" s="1296"/>
      <c r="AE45" s="1296"/>
      <c r="AF45" s="1296"/>
      <c r="AG45" s="1296"/>
    </row>
    <row r="46" spans="1:33" s="992" customFormat="1" ht="30.75" customHeight="1" thickBot="1" x14ac:dyDescent="0.25">
      <c r="A46" s="1296"/>
      <c r="B46" s="1319"/>
      <c r="C46" s="1321"/>
      <c r="D46" s="1320"/>
      <c r="E46" s="1320"/>
      <c r="F46" s="1320"/>
      <c r="G46" s="1676"/>
      <c r="H46" s="1676"/>
      <c r="I46" s="1323"/>
      <c r="J46" s="1322"/>
      <c r="K46" s="1322"/>
      <c r="L46" s="1322"/>
      <c r="M46" s="1322"/>
      <c r="N46" s="1322"/>
      <c r="O46" s="1322"/>
      <c r="P46" s="1322"/>
      <c r="Q46" s="1322"/>
      <c r="R46" s="1322"/>
      <c r="S46" s="1322"/>
      <c r="T46" s="1324"/>
      <c r="U46" s="1532"/>
      <c r="V46" s="1296"/>
    </row>
    <row r="47" spans="1:33" ht="10.5" customHeight="1" thickTop="1" x14ac:dyDescent="0.65">
      <c r="V47" s="93"/>
    </row>
    <row r="48" spans="1:33" s="417" customFormat="1" ht="19.5" customHeight="1" x14ac:dyDescent="0.5">
      <c r="B48" s="334" t="s">
        <v>1551</v>
      </c>
      <c r="U48" s="334" t="s">
        <v>1550</v>
      </c>
      <c r="V48" s="472"/>
    </row>
    <row r="49" spans="2:22" s="417" customFormat="1" ht="22.5" x14ac:dyDescent="0.5">
      <c r="B49" s="357" t="s">
        <v>1635</v>
      </c>
      <c r="U49" s="415" t="s">
        <v>1636</v>
      </c>
      <c r="V49" s="472"/>
    </row>
    <row r="51" spans="2:22" ht="23.25" x14ac:dyDescent="0.5">
      <c r="C51" s="113"/>
      <c r="D51" s="113"/>
      <c r="E51" s="113"/>
      <c r="F51" s="113"/>
      <c r="G51" s="113"/>
      <c r="H51" s="113"/>
      <c r="I51" s="1575"/>
      <c r="J51" s="1575"/>
      <c r="K51" s="1575"/>
      <c r="L51" s="1575"/>
      <c r="M51" s="1575"/>
      <c r="N51" s="1575"/>
      <c r="O51" s="1575"/>
      <c r="P51" s="1575"/>
      <c r="Q51" s="1575"/>
      <c r="R51" s="1575"/>
      <c r="S51" s="1575"/>
      <c r="T51" s="1575"/>
    </row>
    <row r="52" spans="2:22" ht="23.25" x14ac:dyDescent="0.5">
      <c r="C52" s="113"/>
      <c r="D52" s="113"/>
      <c r="E52" s="113"/>
      <c r="F52" s="113"/>
      <c r="G52" s="113"/>
      <c r="H52" s="113"/>
      <c r="I52" s="1575"/>
      <c r="J52" s="1575"/>
      <c r="K52" s="1575"/>
      <c r="L52" s="1575"/>
      <c r="M52" s="1575"/>
      <c r="N52" s="1575"/>
      <c r="O52" s="1575"/>
      <c r="P52" s="1575"/>
      <c r="Q52" s="1575"/>
      <c r="R52" s="1575"/>
      <c r="S52" s="1575"/>
      <c r="T52" s="1575"/>
    </row>
    <row r="53" spans="2:22" ht="23.25" x14ac:dyDescent="0.5">
      <c r="C53" s="113"/>
      <c r="D53" s="113"/>
      <c r="E53" s="113"/>
      <c r="F53" s="113"/>
      <c r="G53" s="113"/>
      <c r="H53" s="113"/>
      <c r="I53" s="1575"/>
      <c r="J53" s="1575"/>
      <c r="K53" s="1575"/>
      <c r="L53" s="1575"/>
      <c r="M53" s="1575"/>
      <c r="N53" s="1575"/>
      <c r="O53" s="1575"/>
      <c r="P53" s="1575"/>
      <c r="Q53" s="1575"/>
      <c r="R53" s="1575"/>
      <c r="S53" s="1575"/>
      <c r="T53" s="1575"/>
    </row>
    <row r="54" spans="2:22" ht="23.25" x14ac:dyDescent="0.5">
      <c r="C54" s="113"/>
      <c r="D54" s="113"/>
      <c r="E54" s="113"/>
      <c r="F54" s="113"/>
      <c r="G54" s="113"/>
      <c r="H54" s="113"/>
      <c r="I54" s="1575"/>
      <c r="J54" s="1575"/>
      <c r="K54" s="1575"/>
      <c r="L54" s="1575"/>
      <c r="M54" s="1575"/>
      <c r="N54" s="1575"/>
      <c r="O54" s="1575"/>
      <c r="P54" s="1575"/>
      <c r="Q54" s="1575"/>
      <c r="R54" s="1575"/>
      <c r="S54" s="1575"/>
      <c r="T54" s="1575"/>
    </row>
    <row r="55" spans="2:22" ht="23.25" x14ac:dyDescent="0.5">
      <c r="C55" s="113"/>
      <c r="D55" s="113"/>
      <c r="E55" s="113"/>
      <c r="F55" s="113"/>
      <c r="G55" s="113"/>
      <c r="H55" s="113"/>
      <c r="I55" s="1575"/>
      <c r="J55" s="1575"/>
      <c r="K55" s="1575"/>
      <c r="L55" s="1575"/>
      <c r="M55" s="1575"/>
      <c r="N55" s="1575"/>
      <c r="O55" s="1575"/>
      <c r="P55" s="1575"/>
      <c r="Q55" s="1575"/>
      <c r="R55" s="1575"/>
      <c r="S55" s="1575"/>
      <c r="T55" s="1575"/>
    </row>
    <row r="56" spans="2:22" ht="23.25" x14ac:dyDescent="0.5">
      <c r="C56" s="113"/>
      <c r="D56" s="113"/>
      <c r="E56" s="113"/>
      <c r="F56" s="113"/>
      <c r="G56" s="113"/>
      <c r="H56" s="113"/>
      <c r="I56" s="1575"/>
      <c r="J56" s="1575"/>
      <c r="K56" s="1575"/>
      <c r="L56" s="1575"/>
      <c r="M56" s="1575"/>
      <c r="N56" s="1575"/>
      <c r="O56" s="1575"/>
      <c r="P56" s="1575"/>
      <c r="Q56" s="1575"/>
      <c r="R56" s="1575"/>
      <c r="S56" s="1575"/>
      <c r="T56" s="1575"/>
    </row>
    <row r="57" spans="2:22" ht="23.25" x14ac:dyDescent="0.5">
      <c r="C57" s="113"/>
      <c r="D57" s="113"/>
      <c r="E57" s="113"/>
      <c r="F57" s="113"/>
      <c r="G57" s="113"/>
      <c r="H57" s="113"/>
      <c r="I57" s="1575"/>
      <c r="J57" s="1575"/>
      <c r="K57" s="1575"/>
      <c r="L57" s="1575"/>
      <c r="M57" s="1575"/>
      <c r="N57" s="1575"/>
      <c r="O57" s="1575"/>
      <c r="P57" s="1575"/>
      <c r="Q57" s="1575"/>
      <c r="R57" s="1575"/>
      <c r="S57" s="1575"/>
      <c r="T57" s="1575"/>
    </row>
    <row r="58" spans="2:22" ht="23.25" x14ac:dyDescent="0.5">
      <c r="C58" s="113"/>
      <c r="D58" s="113"/>
      <c r="E58" s="113"/>
      <c r="F58" s="113"/>
      <c r="G58" s="113"/>
      <c r="H58" s="113"/>
      <c r="I58" s="1575"/>
      <c r="J58" s="1575"/>
      <c r="K58" s="1575"/>
      <c r="L58" s="1575"/>
      <c r="M58" s="1575"/>
      <c r="N58" s="1575"/>
      <c r="O58" s="1575"/>
      <c r="P58" s="1575"/>
      <c r="Q58" s="1575"/>
      <c r="R58" s="1575"/>
      <c r="S58" s="1575"/>
      <c r="T58" s="1575"/>
    </row>
    <row r="59" spans="2:22" ht="23.25" x14ac:dyDescent="0.5">
      <c r="C59" s="113"/>
      <c r="D59" s="113"/>
      <c r="E59" s="113"/>
      <c r="F59" s="113"/>
      <c r="G59" s="113"/>
      <c r="H59" s="113"/>
      <c r="I59" s="1575"/>
      <c r="J59" s="1575"/>
      <c r="K59" s="1575"/>
      <c r="L59" s="1575"/>
      <c r="M59" s="1575"/>
      <c r="N59" s="1575"/>
      <c r="O59" s="1575"/>
      <c r="P59" s="1575"/>
      <c r="Q59" s="1575"/>
      <c r="R59" s="1575"/>
      <c r="S59" s="1575"/>
      <c r="T59" s="1575"/>
    </row>
    <row r="60" spans="2:22" ht="23.25" x14ac:dyDescent="0.5">
      <c r="C60" s="113"/>
      <c r="D60" s="113"/>
      <c r="E60" s="113"/>
      <c r="F60" s="113"/>
      <c r="G60" s="113"/>
      <c r="H60" s="113"/>
      <c r="I60" s="1575"/>
      <c r="J60" s="1575"/>
      <c r="K60" s="1575"/>
      <c r="L60" s="1575"/>
      <c r="M60" s="1575"/>
      <c r="N60" s="1575"/>
      <c r="O60" s="1575"/>
      <c r="P60" s="1575"/>
      <c r="Q60" s="1575"/>
      <c r="R60" s="1575"/>
      <c r="S60" s="1575"/>
      <c r="T60" s="1575"/>
    </row>
    <row r="61" spans="2:22" ht="23.25" x14ac:dyDescent="0.5">
      <c r="C61" s="113"/>
      <c r="D61" s="113"/>
      <c r="E61" s="113"/>
      <c r="F61" s="113"/>
      <c r="G61" s="113"/>
      <c r="H61" s="113"/>
      <c r="I61" s="1575"/>
      <c r="J61" s="1575"/>
      <c r="K61" s="1575"/>
      <c r="L61" s="1575"/>
      <c r="M61" s="1575"/>
      <c r="N61" s="1575"/>
      <c r="O61" s="1575"/>
      <c r="P61" s="1575"/>
      <c r="Q61" s="1575"/>
      <c r="R61" s="1575"/>
      <c r="S61" s="1575"/>
      <c r="T61" s="1575"/>
    </row>
    <row r="62" spans="2:22" ht="23.25" x14ac:dyDescent="0.5">
      <c r="C62" s="113"/>
      <c r="D62" s="113"/>
      <c r="E62" s="113"/>
      <c r="F62" s="113"/>
      <c r="G62" s="113"/>
      <c r="H62" s="113"/>
      <c r="I62" s="1575"/>
      <c r="J62" s="1575"/>
      <c r="K62" s="1575"/>
      <c r="L62" s="1575"/>
      <c r="M62" s="1575"/>
      <c r="N62" s="1575"/>
      <c r="O62" s="1575"/>
      <c r="P62" s="1575"/>
      <c r="Q62" s="1575"/>
      <c r="R62" s="1575"/>
      <c r="S62" s="1575"/>
      <c r="T62" s="1575"/>
    </row>
    <row r="63" spans="2:22" ht="23.25" x14ac:dyDescent="0.5">
      <c r="C63" s="113"/>
      <c r="D63" s="113"/>
      <c r="E63" s="113"/>
      <c r="F63" s="113"/>
      <c r="G63" s="113"/>
      <c r="H63" s="113"/>
      <c r="I63" s="1575"/>
      <c r="J63" s="1575"/>
      <c r="K63" s="1575"/>
      <c r="L63" s="1575"/>
      <c r="M63" s="1575"/>
      <c r="N63" s="1575"/>
      <c r="O63" s="1575"/>
      <c r="P63" s="1575"/>
      <c r="Q63" s="1575"/>
      <c r="R63" s="1575"/>
      <c r="S63" s="1575"/>
      <c r="T63" s="1575"/>
    </row>
    <row r="64" spans="2:22" ht="23.25" x14ac:dyDescent="0.5">
      <c r="C64" s="113"/>
      <c r="D64" s="113"/>
      <c r="E64" s="113"/>
      <c r="F64" s="113"/>
      <c r="G64" s="113"/>
      <c r="H64" s="113"/>
      <c r="I64" s="1575"/>
      <c r="J64" s="1575"/>
      <c r="K64" s="1575"/>
      <c r="L64" s="1575"/>
      <c r="M64" s="1575"/>
      <c r="N64" s="1575"/>
      <c r="O64" s="1575"/>
      <c r="P64" s="1575"/>
      <c r="Q64" s="1575"/>
      <c r="R64" s="1575"/>
      <c r="S64" s="1575"/>
      <c r="T64" s="1575"/>
    </row>
    <row r="65" spans="3:20" ht="23.25" x14ac:dyDescent="0.5">
      <c r="C65" s="113"/>
      <c r="D65" s="113"/>
      <c r="E65" s="113"/>
      <c r="F65" s="113"/>
      <c r="G65" s="113"/>
      <c r="H65" s="113"/>
      <c r="I65" s="1575"/>
      <c r="J65" s="1575"/>
      <c r="K65" s="1575"/>
      <c r="L65" s="1575"/>
      <c r="M65" s="1575"/>
      <c r="N65" s="1575"/>
      <c r="O65" s="1575"/>
      <c r="P65" s="1575"/>
      <c r="Q65" s="1575"/>
      <c r="R65" s="1575"/>
      <c r="S65" s="1575"/>
      <c r="T65" s="1575"/>
    </row>
    <row r="66" spans="3:20" ht="23.25" x14ac:dyDescent="0.5">
      <c r="C66" s="113"/>
      <c r="D66" s="113"/>
      <c r="E66" s="113"/>
      <c r="F66" s="113"/>
      <c r="G66" s="113"/>
      <c r="H66" s="113"/>
      <c r="I66" s="1575"/>
      <c r="J66" s="1575"/>
      <c r="K66" s="1575"/>
      <c r="L66" s="1575"/>
      <c r="M66" s="1575"/>
      <c r="N66" s="1575"/>
      <c r="O66" s="1575"/>
      <c r="P66" s="1575"/>
      <c r="Q66" s="1575"/>
      <c r="R66" s="1575"/>
      <c r="S66" s="1575"/>
      <c r="T66" s="1575"/>
    </row>
    <row r="67" spans="3:20" ht="23.25" x14ac:dyDescent="0.5">
      <c r="C67" s="113"/>
      <c r="D67" s="113"/>
      <c r="E67" s="113"/>
      <c r="F67" s="113"/>
      <c r="G67" s="113"/>
      <c r="H67" s="113"/>
      <c r="I67" s="1575"/>
      <c r="J67" s="1575"/>
      <c r="K67" s="1575"/>
      <c r="L67" s="1575"/>
      <c r="M67" s="1575"/>
      <c r="N67" s="1575"/>
      <c r="O67" s="1575"/>
      <c r="P67" s="1575"/>
      <c r="Q67" s="1575"/>
      <c r="R67" s="1575"/>
      <c r="S67" s="1575"/>
      <c r="T67" s="1575"/>
    </row>
    <row r="68" spans="3:20" ht="23.25" x14ac:dyDescent="0.5">
      <c r="C68" s="113"/>
      <c r="D68" s="113"/>
      <c r="E68" s="113"/>
      <c r="F68" s="113"/>
      <c r="G68" s="113"/>
      <c r="H68" s="113"/>
      <c r="I68" s="1575"/>
      <c r="J68" s="1575"/>
      <c r="K68" s="1575"/>
      <c r="L68" s="1575"/>
      <c r="M68" s="1575"/>
      <c r="N68" s="1575"/>
      <c r="O68" s="1575"/>
      <c r="P68" s="1575"/>
      <c r="Q68" s="1575"/>
      <c r="R68" s="1575"/>
      <c r="S68" s="1575"/>
      <c r="T68" s="1575"/>
    </row>
    <row r="69" spans="3:20" ht="23.25" x14ac:dyDescent="0.5">
      <c r="C69" s="113"/>
      <c r="D69" s="113"/>
      <c r="E69" s="113"/>
      <c r="F69" s="113"/>
      <c r="G69" s="113"/>
      <c r="H69" s="113"/>
      <c r="I69" s="1575"/>
      <c r="J69" s="1575"/>
      <c r="K69" s="1575"/>
      <c r="L69" s="1575"/>
      <c r="M69" s="1575"/>
      <c r="N69" s="1575"/>
      <c r="O69" s="1575"/>
      <c r="P69" s="1575"/>
      <c r="Q69" s="1575"/>
      <c r="R69" s="1575"/>
      <c r="S69" s="1575"/>
      <c r="T69" s="1575"/>
    </row>
    <row r="70" spans="3:20" ht="23.25" x14ac:dyDescent="0.5">
      <c r="C70" s="113"/>
      <c r="D70" s="113"/>
      <c r="E70" s="113"/>
      <c r="F70" s="113"/>
      <c r="G70" s="113"/>
      <c r="H70" s="113"/>
      <c r="I70" s="1575"/>
      <c r="J70" s="1575"/>
      <c r="K70" s="1575"/>
      <c r="L70" s="1575"/>
      <c r="M70" s="1575"/>
      <c r="N70" s="1575"/>
      <c r="O70" s="1575"/>
      <c r="P70" s="1575"/>
      <c r="Q70" s="1575"/>
      <c r="R70" s="1575"/>
      <c r="S70" s="1575"/>
      <c r="T70" s="1575"/>
    </row>
    <row r="71" spans="3:20" ht="23.25" x14ac:dyDescent="0.5">
      <c r="C71" s="113"/>
      <c r="D71" s="113"/>
      <c r="E71" s="113"/>
      <c r="F71" s="113"/>
      <c r="G71" s="113"/>
      <c r="H71" s="113"/>
      <c r="I71" s="1575"/>
      <c r="J71" s="1575"/>
      <c r="K71" s="1575"/>
      <c r="L71" s="1575"/>
      <c r="M71" s="1575"/>
      <c r="N71" s="1575"/>
      <c r="O71" s="1575"/>
      <c r="P71" s="1575"/>
      <c r="Q71" s="1575"/>
      <c r="R71" s="1575"/>
      <c r="S71" s="1575"/>
      <c r="T71" s="1575"/>
    </row>
    <row r="72" spans="3:20" ht="23.25" x14ac:dyDescent="0.5">
      <c r="C72" s="113"/>
      <c r="D72" s="113"/>
      <c r="E72" s="113"/>
      <c r="F72" s="113"/>
      <c r="G72" s="113"/>
      <c r="H72" s="113"/>
      <c r="I72" s="1575"/>
      <c r="J72" s="1575"/>
      <c r="K72" s="1575"/>
      <c r="L72" s="1575"/>
      <c r="M72" s="1575"/>
      <c r="N72" s="1575"/>
      <c r="O72" s="1575"/>
      <c r="P72" s="1575"/>
      <c r="Q72" s="1575"/>
      <c r="R72" s="1575"/>
      <c r="S72" s="1575"/>
      <c r="T72" s="1575"/>
    </row>
    <row r="73" spans="3:20" ht="23.25" x14ac:dyDescent="0.5">
      <c r="C73" s="113"/>
      <c r="D73" s="113"/>
      <c r="E73" s="113"/>
      <c r="F73" s="113"/>
      <c r="G73" s="113"/>
      <c r="H73" s="113"/>
      <c r="I73" s="1575"/>
      <c r="J73" s="1575"/>
      <c r="K73" s="1575"/>
      <c r="L73" s="1575"/>
      <c r="M73" s="1575"/>
      <c r="N73" s="1575"/>
      <c r="O73" s="1575"/>
      <c r="P73" s="1575"/>
      <c r="Q73" s="1575"/>
      <c r="R73" s="1575"/>
      <c r="S73" s="1575"/>
      <c r="T73" s="1575"/>
    </row>
    <row r="74" spans="3:20" ht="23.25" x14ac:dyDescent="0.5">
      <c r="C74" s="113"/>
      <c r="D74" s="113"/>
      <c r="E74" s="113"/>
      <c r="F74" s="113"/>
      <c r="G74" s="113"/>
      <c r="H74" s="113"/>
      <c r="I74" s="1575"/>
      <c r="J74" s="1575"/>
      <c r="K74" s="1575"/>
      <c r="L74" s="1575"/>
      <c r="M74" s="1575"/>
      <c r="N74" s="1575"/>
      <c r="O74" s="1575"/>
      <c r="P74" s="1575"/>
      <c r="Q74" s="1575"/>
      <c r="R74" s="1575"/>
      <c r="S74" s="1575"/>
      <c r="T74" s="1575"/>
    </row>
    <row r="75" spans="3:20" ht="23.25" x14ac:dyDescent="0.5">
      <c r="C75" s="113"/>
      <c r="D75" s="113"/>
      <c r="E75" s="113"/>
      <c r="F75" s="113"/>
      <c r="G75" s="113"/>
      <c r="H75" s="113"/>
      <c r="I75" s="1575"/>
      <c r="J75" s="1575"/>
      <c r="K75" s="1575"/>
      <c r="L75" s="1575"/>
      <c r="M75" s="1575"/>
      <c r="N75" s="1575"/>
      <c r="O75" s="1575"/>
      <c r="P75" s="1575"/>
      <c r="Q75" s="1575"/>
      <c r="R75" s="1575"/>
      <c r="S75" s="1575"/>
      <c r="T75" s="1575"/>
    </row>
    <row r="76" spans="3:20" ht="23.25" x14ac:dyDescent="0.5">
      <c r="C76" s="113"/>
      <c r="D76" s="113"/>
      <c r="E76" s="113"/>
      <c r="F76" s="113"/>
      <c r="G76" s="113"/>
      <c r="H76" s="113"/>
      <c r="I76" s="1575"/>
      <c r="J76" s="1575"/>
      <c r="K76" s="1575"/>
      <c r="L76" s="1575"/>
      <c r="M76" s="1575"/>
      <c r="N76" s="1575"/>
      <c r="O76" s="1575"/>
      <c r="P76" s="1575"/>
      <c r="Q76" s="1575"/>
      <c r="R76" s="1575"/>
      <c r="S76" s="1575"/>
      <c r="T76" s="1575"/>
    </row>
    <row r="77" spans="3:20" ht="23.25" x14ac:dyDescent="0.5">
      <c r="C77" s="113"/>
      <c r="D77" s="113"/>
      <c r="E77" s="113"/>
      <c r="F77" s="113"/>
      <c r="G77" s="113"/>
      <c r="H77" s="113"/>
      <c r="I77" s="1575"/>
      <c r="J77" s="1575"/>
      <c r="K77" s="1575"/>
      <c r="L77" s="1575"/>
      <c r="M77" s="1575"/>
      <c r="N77" s="1575"/>
      <c r="O77" s="1575"/>
      <c r="P77" s="1575"/>
      <c r="Q77" s="1575"/>
      <c r="R77" s="1575"/>
      <c r="S77" s="1575"/>
      <c r="T77" s="1575"/>
    </row>
    <row r="78" spans="3:20" ht="23.25" x14ac:dyDescent="0.5">
      <c r="C78" s="113"/>
      <c r="D78" s="113"/>
      <c r="E78" s="113"/>
      <c r="F78" s="113"/>
      <c r="G78" s="113"/>
      <c r="H78" s="113"/>
      <c r="I78" s="1575"/>
      <c r="J78" s="1575"/>
      <c r="K78" s="1575"/>
      <c r="L78" s="1575"/>
      <c r="M78" s="1575"/>
      <c r="N78" s="1575"/>
      <c r="O78" s="1575"/>
      <c r="P78" s="1575"/>
      <c r="Q78" s="1575"/>
      <c r="R78" s="1575"/>
      <c r="S78" s="1575"/>
      <c r="T78" s="1575"/>
    </row>
    <row r="79" spans="3:20" ht="23.25" x14ac:dyDescent="0.5">
      <c r="C79" s="113"/>
      <c r="D79" s="113"/>
      <c r="E79" s="113"/>
      <c r="F79" s="113"/>
      <c r="G79" s="113"/>
      <c r="H79" s="113"/>
      <c r="I79" s="1575"/>
      <c r="J79" s="1575"/>
      <c r="K79" s="1575"/>
      <c r="L79" s="1575"/>
      <c r="M79" s="1575"/>
      <c r="N79" s="1575"/>
      <c r="O79" s="1575"/>
      <c r="P79" s="1575"/>
      <c r="Q79" s="1575"/>
      <c r="R79" s="1575"/>
      <c r="S79" s="1575"/>
      <c r="T79" s="1575"/>
    </row>
    <row r="80" spans="3:20" ht="23.25" x14ac:dyDescent="0.5">
      <c r="C80" s="113"/>
      <c r="D80" s="113"/>
      <c r="E80" s="113"/>
      <c r="F80" s="113"/>
      <c r="G80" s="113"/>
      <c r="H80" s="113"/>
      <c r="I80" s="1575"/>
      <c r="J80" s="1575"/>
      <c r="K80" s="1575"/>
      <c r="L80" s="1575"/>
      <c r="M80" s="1575"/>
      <c r="N80" s="1575"/>
      <c r="O80" s="1575"/>
      <c r="P80" s="1575"/>
      <c r="Q80" s="1575"/>
      <c r="R80" s="1575"/>
      <c r="S80" s="1575"/>
      <c r="T80" s="1575"/>
    </row>
    <row r="81" spans="3:20" ht="23.25" x14ac:dyDescent="0.5">
      <c r="C81" s="113"/>
      <c r="D81" s="113"/>
      <c r="E81" s="113"/>
      <c r="F81" s="113"/>
      <c r="G81" s="113"/>
      <c r="H81" s="113"/>
      <c r="I81" s="1575"/>
      <c r="J81" s="1575"/>
      <c r="K81" s="1575"/>
      <c r="L81" s="1575"/>
      <c r="M81" s="1575"/>
      <c r="N81" s="1575"/>
      <c r="O81" s="1575"/>
      <c r="P81" s="1575"/>
      <c r="Q81" s="1575"/>
      <c r="R81" s="1575"/>
      <c r="S81" s="1575"/>
      <c r="T81" s="1575"/>
    </row>
    <row r="82" spans="3:20" ht="23.25" x14ac:dyDescent="0.5">
      <c r="C82" s="113"/>
      <c r="D82" s="113"/>
      <c r="E82" s="113"/>
      <c r="F82" s="113"/>
      <c r="G82" s="113"/>
      <c r="H82" s="113"/>
      <c r="I82" s="1575"/>
      <c r="J82" s="1575"/>
      <c r="K82" s="1575"/>
      <c r="L82" s="1575"/>
      <c r="M82" s="1575"/>
      <c r="N82" s="1575"/>
      <c r="O82" s="1575"/>
      <c r="P82" s="1575"/>
      <c r="Q82" s="1575"/>
      <c r="R82" s="1575"/>
      <c r="S82" s="1575"/>
      <c r="T82" s="1575"/>
    </row>
    <row r="83" spans="3:20" ht="23.25" x14ac:dyDescent="0.5">
      <c r="C83" s="113"/>
      <c r="D83" s="113"/>
      <c r="E83" s="113"/>
      <c r="F83" s="113"/>
      <c r="G83" s="113"/>
      <c r="H83" s="113"/>
      <c r="I83" s="1575"/>
      <c r="J83" s="1575"/>
      <c r="K83" s="1575"/>
      <c r="L83" s="1575"/>
      <c r="M83" s="1575"/>
      <c r="N83" s="1575"/>
      <c r="O83" s="1575"/>
      <c r="P83" s="1575"/>
      <c r="Q83" s="1575"/>
      <c r="R83" s="1575"/>
      <c r="S83" s="1575"/>
      <c r="T83" s="1575"/>
    </row>
    <row r="84" spans="3:20" ht="23.25" x14ac:dyDescent="0.5">
      <c r="C84" s="113"/>
      <c r="D84" s="113"/>
      <c r="E84" s="113"/>
      <c r="F84" s="113"/>
      <c r="G84" s="113"/>
      <c r="H84" s="113"/>
      <c r="I84" s="1575"/>
      <c r="J84" s="1575"/>
      <c r="K84" s="1575"/>
      <c r="L84" s="1575"/>
      <c r="M84" s="1575"/>
      <c r="N84" s="1575"/>
      <c r="O84" s="1575"/>
      <c r="P84" s="1575"/>
      <c r="Q84" s="1575"/>
      <c r="R84" s="1575"/>
      <c r="S84" s="1575"/>
      <c r="T84" s="1575"/>
    </row>
    <row r="85" spans="3:20" ht="23.25" x14ac:dyDescent="0.5">
      <c r="C85" s="113"/>
      <c r="D85" s="113"/>
      <c r="E85" s="113"/>
      <c r="F85" s="113"/>
      <c r="G85" s="113"/>
      <c r="H85" s="113"/>
      <c r="I85" s="1575"/>
      <c r="J85" s="1575"/>
      <c r="K85" s="1575"/>
      <c r="L85" s="1575"/>
      <c r="M85" s="1575"/>
      <c r="N85" s="1575"/>
      <c r="O85" s="1575"/>
      <c r="P85" s="1575"/>
      <c r="Q85" s="1575"/>
      <c r="R85" s="1575"/>
      <c r="S85" s="1575"/>
      <c r="T85" s="1575"/>
    </row>
    <row r="86" spans="3:20" ht="23.25" x14ac:dyDescent="0.5">
      <c r="C86" s="113"/>
      <c r="D86" s="113"/>
      <c r="E86" s="113"/>
      <c r="F86" s="113"/>
      <c r="G86" s="113"/>
      <c r="H86" s="113"/>
      <c r="I86" s="1575"/>
      <c r="J86" s="1575"/>
      <c r="K86" s="1575"/>
      <c r="L86" s="1575"/>
      <c r="M86" s="1575"/>
      <c r="N86" s="1575"/>
      <c r="O86" s="1575"/>
      <c r="P86" s="1575"/>
      <c r="Q86" s="1575"/>
      <c r="R86" s="1575"/>
      <c r="S86" s="1575"/>
      <c r="T86" s="1575"/>
    </row>
    <row r="87" spans="3:20" ht="23.25" x14ac:dyDescent="0.5">
      <c r="C87" s="113"/>
      <c r="D87" s="113"/>
      <c r="E87" s="113"/>
      <c r="F87" s="113"/>
      <c r="G87" s="113"/>
      <c r="H87" s="113"/>
      <c r="I87" s="113"/>
      <c r="J87" s="113"/>
      <c r="K87" s="113"/>
      <c r="L87" s="113"/>
      <c r="M87" s="113"/>
      <c r="N87" s="113"/>
      <c r="O87" s="113"/>
      <c r="P87" s="113"/>
      <c r="Q87" s="113"/>
      <c r="R87" s="113"/>
      <c r="S87" s="113"/>
      <c r="T87" s="113"/>
    </row>
    <row r="88" spans="3:20" ht="23.25" x14ac:dyDescent="0.5">
      <c r="C88" s="113"/>
      <c r="D88" s="113"/>
      <c r="E88" s="113"/>
      <c r="F88" s="113"/>
      <c r="G88" s="113"/>
      <c r="H88" s="113"/>
      <c r="I88" s="113"/>
      <c r="J88" s="113"/>
      <c r="K88" s="113"/>
      <c r="L88" s="113"/>
      <c r="M88" s="113"/>
      <c r="N88" s="113"/>
      <c r="O88" s="113"/>
      <c r="P88" s="113"/>
      <c r="Q88" s="113"/>
      <c r="R88" s="113"/>
      <c r="S88" s="113"/>
      <c r="T88" s="113"/>
    </row>
    <row r="89" spans="3:20" ht="23.25" x14ac:dyDescent="0.5">
      <c r="C89" s="113"/>
      <c r="D89" s="113"/>
      <c r="E89" s="113"/>
      <c r="F89" s="113"/>
      <c r="G89" s="113"/>
      <c r="H89" s="113"/>
      <c r="I89" s="113"/>
      <c r="J89" s="113"/>
      <c r="K89" s="113"/>
      <c r="L89" s="113"/>
      <c r="M89" s="113"/>
      <c r="N89" s="113"/>
      <c r="O89" s="113"/>
      <c r="P89" s="113"/>
      <c r="Q89" s="113"/>
      <c r="R89" s="113"/>
      <c r="S89" s="113"/>
      <c r="T89" s="113"/>
    </row>
    <row r="90" spans="3:20" ht="23.25" x14ac:dyDescent="0.5">
      <c r="C90" s="113"/>
      <c r="D90" s="113"/>
      <c r="E90" s="113"/>
      <c r="F90" s="113"/>
      <c r="G90" s="113"/>
      <c r="H90" s="113"/>
      <c r="I90" s="113"/>
      <c r="J90" s="113"/>
      <c r="K90" s="113"/>
      <c r="L90" s="113"/>
      <c r="M90" s="113"/>
      <c r="N90" s="113"/>
      <c r="O90" s="113"/>
      <c r="P90" s="113"/>
      <c r="Q90" s="113"/>
      <c r="R90" s="113"/>
      <c r="S90" s="113"/>
      <c r="T90" s="113"/>
    </row>
  </sheetData>
  <mergeCells count="12">
    <mergeCell ref="B3:F3"/>
    <mergeCell ref="B10:B12"/>
    <mergeCell ref="C10:C12"/>
    <mergeCell ref="D10:D12"/>
    <mergeCell ref="E10:E12"/>
    <mergeCell ref="F10:F12"/>
    <mergeCell ref="G10:G12"/>
    <mergeCell ref="I10:K10"/>
    <mergeCell ref="L10:T10"/>
    <mergeCell ref="H10:H12"/>
    <mergeCell ref="B4:K4"/>
    <mergeCell ref="L4:U4"/>
  </mergeCells>
  <printOptions horizontalCentered="1"/>
  <pageMargins left="0.196850393700787" right="0.196850393700787" top="0.39370078740157499" bottom="0.39370078740157499" header="0.511811023622047" footer="0.511811023622047"/>
  <pageSetup paperSize="9" scale="46" orientation="portrait" r:id="rId1"/>
  <headerFooter alignWithMargins="0">
    <oddFooter>&amp;C&amp;"Times New Roman,Regular"&amp;20- &amp;P+31 -</oddFooter>
  </headerFooter>
  <colBreaks count="1" manualBreakCount="1">
    <brk id="11" max="49"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2"/>
  <sheetViews>
    <sheetView rightToLeft="1" view="pageBreakPreview" zoomScale="50" zoomScaleNormal="50"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9.140625" style="48"/>
    <col min="2" max="2" width="9.7109375" style="48" customWidth="1"/>
    <col min="3" max="3" width="23" style="48" bestFit="1" customWidth="1"/>
    <col min="4" max="6" width="21.85546875" style="48" customWidth="1"/>
    <col min="7" max="7" width="27.85546875" style="48" customWidth="1"/>
    <col min="8" max="8" width="24.140625" style="48" customWidth="1"/>
    <col min="9" max="9" width="30.5703125" style="48" customWidth="1"/>
    <col min="10" max="10" width="31.7109375" style="48" customWidth="1"/>
    <col min="11" max="11" width="26.85546875" style="48" customWidth="1"/>
    <col min="12" max="12" width="15.28515625" style="48" bestFit="1" customWidth="1"/>
    <col min="13" max="16384" width="9.140625" style="48"/>
  </cols>
  <sheetData>
    <row r="1" spans="2:15" s="76" customFormat="1" ht="19.5" customHeight="1" x14ac:dyDescent="0.65">
      <c r="C1" s="75"/>
      <c r="D1" s="75"/>
      <c r="E1" s="75"/>
      <c r="F1" s="75"/>
      <c r="G1" s="75"/>
      <c r="H1" s="75"/>
      <c r="I1" s="75"/>
      <c r="J1" s="75"/>
      <c r="K1" s="75"/>
      <c r="L1" s="75"/>
      <c r="M1" s="75"/>
      <c r="N1" s="75"/>
      <c r="O1" s="75"/>
    </row>
    <row r="2" spans="2:15" s="76" customFormat="1" ht="19.5" customHeight="1" x14ac:dyDescent="0.65">
      <c r="B2" s="75"/>
      <c r="C2" s="75"/>
      <c r="D2" s="75"/>
      <c r="E2" s="75"/>
      <c r="F2" s="75"/>
      <c r="G2" s="75"/>
      <c r="H2" s="75"/>
      <c r="I2" s="75"/>
      <c r="J2" s="75"/>
      <c r="K2" s="75"/>
      <c r="L2" s="75"/>
      <c r="M2" s="75"/>
      <c r="N2" s="75"/>
    </row>
    <row r="3" spans="2:15" ht="36.75" x14ac:dyDescent="0.85">
      <c r="B3" s="1771" t="s">
        <v>1875</v>
      </c>
      <c r="C3" s="1771"/>
      <c r="D3" s="1771"/>
      <c r="E3" s="1771"/>
      <c r="F3" s="1771"/>
      <c r="G3" s="1771"/>
      <c r="H3" s="1771"/>
      <c r="I3" s="1771"/>
      <c r="J3" s="1771"/>
      <c r="K3" s="1771"/>
    </row>
    <row r="4" spans="2:15" s="5" customFormat="1" ht="12.75" customHeight="1" x14ac:dyDescent="0.85">
      <c r="B4" s="1578"/>
      <c r="C4" s="1578"/>
      <c r="D4" s="1578"/>
      <c r="E4" s="1578"/>
      <c r="F4" s="1578"/>
      <c r="G4" s="1578"/>
      <c r="H4" s="1578"/>
      <c r="I4" s="1578"/>
      <c r="J4" s="1578"/>
      <c r="K4" s="1578"/>
    </row>
    <row r="5" spans="2:15" ht="36.75" x14ac:dyDescent="0.85">
      <c r="B5" s="1771" t="s">
        <v>1876</v>
      </c>
      <c r="C5" s="1771"/>
      <c r="D5" s="1771"/>
      <c r="E5" s="1771"/>
      <c r="F5" s="1771"/>
      <c r="G5" s="1771"/>
      <c r="H5" s="1771"/>
      <c r="I5" s="1771"/>
      <c r="J5" s="1771"/>
      <c r="K5" s="1771"/>
    </row>
    <row r="6" spans="2:15" ht="19.5" customHeight="1" x14ac:dyDescent="0.65">
      <c r="B6" s="88"/>
      <c r="C6" s="85"/>
      <c r="D6" s="85"/>
      <c r="E6" s="85"/>
      <c r="F6" s="85"/>
      <c r="G6" s="85"/>
      <c r="H6" s="89"/>
      <c r="I6" s="89"/>
      <c r="J6" s="89"/>
      <c r="K6" s="86"/>
    </row>
    <row r="7" spans="2:15" ht="18.75" x14ac:dyDescent="0.45">
      <c r="B7" s="98"/>
      <c r="C7" s="99"/>
      <c r="D7" s="99"/>
      <c r="E7" s="99"/>
      <c r="F7" s="99"/>
      <c r="G7" s="99"/>
      <c r="H7" s="99"/>
      <c r="I7" s="89"/>
      <c r="J7" s="89"/>
    </row>
    <row r="8" spans="2:15" ht="18.75" customHeight="1" thickBot="1" x14ac:dyDescent="0.4"/>
    <row r="9" spans="2:15" s="258" customFormat="1" ht="88.5" customHeight="1" thickTop="1" x14ac:dyDescent="0.7">
      <c r="B9" s="1900" t="s">
        <v>887</v>
      </c>
      <c r="C9" s="1901"/>
      <c r="D9" s="592" t="s">
        <v>1408</v>
      </c>
      <c r="E9" s="592" t="s">
        <v>1409</v>
      </c>
      <c r="F9" s="592" t="s">
        <v>1496</v>
      </c>
      <c r="G9" s="592" t="s">
        <v>1577</v>
      </c>
      <c r="H9" s="593" t="s">
        <v>1372</v>
      </c>
      <c r="I9" s="592" t="s">
        <v>1558</v>
      </c>
      <c r="J9" s="594" t="s">
        <v>1559</v>
      </c>
      <c r="K9" s="595" t="s">
        <v>1572</v>
      </c>
    </row>
    <row r="10" spans="2:15" s="258" customFormat="1" ht="28.5" customHeight="1" x14ac:dyDescent="0.7">
      <c r="B10" s="1902" t="s">
        <v>886</v>
      </c>
      <c r="C10" s="1903"/>
      <c r="D10" s="1906" t="s">
        <v>1417</v>
      </c>
      <c r="E10" s="1906" t="s">
        <v>1418</v>
      </c>
      <c r="F10" s="1906" t="s">
        <v>1497</v>
      </c>
      <c r="G10" s="1906" t="s">
        <v>1578</v>
      </c>
      <c r="H10" s="1910" t="s">
        <v>1373</v>
      </c>
      <c r="I10" s="1906" t="s">
        <v>1567</v>
      </c>
      <c r="J10" s="1906" t="s">
        <v>1568</v>
      </c>
      <c r="K10" s="1908" t="s">
        <v>1573</v>
      </c>
    </row>
    <row r="11" spans="2:15" s="359" customFormat="1" ht="37.5" customHeight="1" x14ac:dyDescent="0.7">
      <c r="B11" s="1904"/>
      <c r="C11" s="1905"/>
      <c r="D11" s="1912"/>
      <c r="E11" s="1912"/>
      <c r="F11" s="1912"/>
      <c r="G11" s="1907"/>
      <c r="H11" s="1911"/>
      <c r="I11" s="1907"/>
      <c r="J11" s="1907"/>
      <c r="K11" s="1909"/>
    </row>
    <row r="12" spans="2:15" s="602" customFormat="1" ht="30.75" customHeight="1" x14ac:dyDescent="0.2">
      <c r="B12" s="1916" t="s">
        <v>1722</v>
      </c>
      <c r="C12" s="1917"/>
      <c r="D12" s="1677">
        <v>19</v>
      </c>
      <c r="E12" s="1678">
        <v>36683</v>
      </c>
      <c r="F12" s="1681">
        <v>171</v>
      </c>
      <c r="G12" s="1678">
        <v>6885.6119999999992</v>
      </c>
      <c r="H12" s="1679">
        <v>13.11046</v>
      </c>
      <c r="I12" s="1678">
        <v>9063.9952589999994</v>
      </c>
      <c r="J12" s="1678">
        <v>144355.62104369001</v>
      </c>
      <c r="K12" s="1682">
        <v>1719.04</v>
      </c>
    </row>
    <row r="13" spans="2:15" s="602" customFormat="1" ht="30.75" customHeight="1" x14ac:dyDescent="0.2">
      <c r="B13" s="1916" t="s">
        <v>1720</v>
      </c>
      <c r="C13" s="1917"/>
      <c r="D13" s="1677">
        <v>21</v>
      </c>
      <c r="E13" s="1678">
        <v>41132</v>
      </c>
      <c r="F13" s="1678">
        <v>202</v>
      </c>
      <c r="G13" s="1678">
        <v>17787.692999999999</v>
      </c>
      <c r="H13" s="1679">
        <v>13.926069999999999</v>
      </c>
      <c r="I13" s="1678">
        <v>7803.0773124200005</v>
      </c>
      <c r="J13" s="1678">
        <v>82693.911617799997</v>
      </c>
      <c r="K13" s="1680">
        <v>869.51</v>
      </c>
    </row>
    <row r="14" spans="2:15" s="602" customFormat="1" ht="30.75" customHeight="1" x14ac:dyDescent="0.2">
      <c r="B14" s="1916" t="s">
        <v>1721</v>
      </c>
      <c r="C14" s="1917"/>
      <c r="D14" s="1677">
        <v>22</v>
      </c>
      <c r="E14" s="1678">
        <v>8334</v>
      </c>
      <c r="F14" s="1678">
        <v>148</v>
      </c>
      <c r="G14" s="1678">
        <v>11203.608</v>
      </c>
      <c r="H14" s="1679">
        <v>3.73394</v>
      </c>
      <c r="I14" s="1678">
        <v>2143.2675072400002</v>
      </c>
      <c r="J14" s="1678">
        <v>74043.727257100007</v>
      </c>
      <c r="K14" s="1680">
        <v>769.6</v>
      </c>
    </row>
    <row r="15" spans="2:15" s="602" customFormat="1" ht="30.75" customHeight="1" x14ac:dyDescent="0.2">
      <c r="B15" s="1916" t="s">
        <v>1927</v>
      </c>
      <c r="C15" s="1917"/>
      <c r="D15" s="1677">
        <v>22</v>
      </c>
      <c r="E15" s="1678">
        <v>11348</v>
      </c>
      <c r="F15" s="1678">
        <v>148</v>
      </c>
      <c r="G15" s="1678">
        <v>18884.011999999999</v>
      </c>
      <c r="H15" s="1679">
        <v>2.5412499999999998</v>
      </c>
      <c r="I15" s="1678">
        <v>2240.7311589299998</v>
      </c>
      <c r="J15" s="1678">
        <v>118939.82805585001</v>
      </c>
      <c r="K15" s="1680">
        <v>1249.49</v>
      </c>
    </row>
    <row r="16" spans="2:15" s="602" customFormat="1" ht="30.75" customHeight="1" x14ac:dyDescent="0.2">
      <c r="B16" s="1916" t="s">
        <v>1932</v>
      </c>
      <c r="C16" s="1917"/>
      <c r="D16" s="1683">
        <v>24</v>
      </c>
      <c r="E16" s="1684">
        <v>6854</v>
      </c>
      <c r="F16" s="1684">
        <v>167</v>
      </c>
      <c r="G16" s="1684">
        <v>25313.989999999994</v>
      </c>
      <c r="H16" s="1685">
        <v>2.88015</v>
      </c>
      <c r="I16" s="1684">
        <v>3328.4119042299994</v>
      </c>
      <c r="J16" s="1684">
        <v>132351.84930289999</v>
      </c>
      <c r="K16" s="1686">
        <v>1271.25</v>
      </c>
    </row>
    <row r="17" spans="2:20" s="602" customFormat="1" ht="30.75" customHeight="1" x14ac:dyDescent="0.2">
      <c r="B17" s="1916" t="s">
        <v>1943</v>
      </c>
      <c r="C17" s="1917"/>
      <c r="D17" s="1683">
        <v>24</v>
      </c>
      <c r="E17" s="1684">
        <v>4202</v>
      </c>
      <c r="F17" s="1684">
        <v>199</v>
      </c>
      <c r="G17" s="1684">
        <v>8364.7279999999992</v>
      </c>
      <c r="H17" s="1685">
        <v>0.93710000000000004</v>
      </c>
      <c r="I17" s="1684">
        <v>1140.2097352499998</v>
      </c>
      <c r="J17" s="1684">
        <v>134146.40231999001</v>
      </c>
      <c r="K17" s="1686">
        <v>1227.8599999999999</v>
      </c>
    </row>
    <row r="18" spans="2:20" s="602" customFormat="1" ht="30.75" customHeight="1" x14ac:dyDescent="0.2">
      <c r="B18" s="1913" t="s">
        <v>1932</v>
      </c>
      <c r="C18" s="1568" t="s">
        <v>1087</v>
      </c>
      <c r="D18" s="1569">
        <v>22</v>
      </c>
      <c r="E18" s="1569">
        <v>356</v>
      </c>
      <c r="F18" s="1569">
        <v>11</v>
      </c>
      <c r="G18" s="1569">
        <v>369.536</v>
      </c>
      <c r="H18" s="1570">
        <v>4.0848457358888417E-2</v>
      </c>
      <c r="I18" s="1569">
        <v>48.035603999999999</v>
      </c>
      <c r="J18" s="1569">
        <v>117594.6586623</v>
      </c>
      <c r="K18" s="1571">
        <v>1235.3499999999999</v>
      </c>
      <c r="L18" s="1574"/>
      <c r="M18" s="1574"/>
      <c r="N18" s="1574"/>
      <c r="O18" s="1574"/>
      <c r="P18" s="1574"/>
      <c r="Q18" s="1574"/>
      <c r="R18" s="1574"/>
      <c r="S18" s="1574"/>
      <c r="T18" s="1574"/>
    </row>
    <row r="19" spans="2:20" s="602" customFormat="1" ht="30.75" customHeight="1" x14ac:dyDescent="0.2">
      <c r="B19" s="1914"/>
      <c r="C19" s="1336" t="s">
        <v>1088</v>
      </c>
      <c r="D19" s="1338">
        <v>22</v>
      </c>
      <c r="E19" s="1338">
        <v>543</v>
      </c>
      <c r="F19" s="1338">
        <v>12</v>
      </c>
      <c r="G19" s="1338">
        <v>506.20699999999999</v>
      </c>
      <c r="H19" s="1339">
        <v>5.4290167718518828E-2</v>
      </c>
      <c r="I19" s="1338">
        <v>63.092771590000005</v>
      </c>
      <c r="J19" s="1338">
        <v>116213.99277512</v>
      </c>
      <c r="K19" s="1340">
        <v>1220.8499999999999</v>
      </c>
      <c r="L19" s="1574"/>
      <c r="M19" s="1574"/>
      <c r="N19" s="1574"/>
      <c r="O19" s="1574"/>
      <c r="P19" s="1574"/>
      <c r="Q19" s="1574"/>
      <c r="R19" s="1574"/>
      <c r="S19" s="1574"/>
      <c r="T19" s="1574"/>
    </row>
    <row r="20" spans="2:20" s="602" customFormat="1" ht="30.75" customHeight="1" x14ac:dyDescent="0.2">
      <c r="B20" s="1914"/>
      <c r="C20" s="1336" t="s">
        <v>1089</v>
      </c>
      <c r="D20" s="1338">
        <v>22</v>
      </c>
      <c r="E20" s="1338">
        <v>571</v>
      </c>
      <c r="F20" s="1338">
        <v>13</v>
      </c>
      <c r="G20" s="1338">
        <v>3546.4789999999998</v>
      </c>
      <c r="H20" s="1339">
        <v>0.46540128118105173</v>
      </c>
      <c r="I20" s="1338">
        <v>545.83777525000005</v>
      </c>
      <c r="J20" s="1338">
        <v>117283.25583136</v>
      </c>
      <c r="K20" s="1340">
        <v>1232.08</v>
      </c>
      <c r="L20" s="1574"/>
      <c r="M20" s="1574"/>
      <c r="N20" s="1574"/>
      <c r="O20" s="1574"/>
      <c r="P20" s="1574"/>
      <c r="Q20" s="1574"/>
      <c r="R20" s="1574"/>
      <c r="S20" s="1574"/>
      <c r="T20" s="1574"/>
    </row>
    <row r="21" spans="2:20" s="602" customFormat="1" ht="30.75" customHeight="1" x14ac:dyDescent="0.2">
      <c r="B21" s="1914"/>
      <c r="C21" s="1336" t="s">
        <v>1090</v>
      </c>
      <c r="D21" s="1338">
        <v>22</v>
      </c>
      <c r="E21" s="1338">
        <v>420</v>
      </c>
      <c r="F21" s="1338">
        <v>14</v>
      </c>
      <c r="G21" s="1338">
        <v>1753.1320000000001</v>
      </c>
      <c r="H21" s="1339">
        <v>0.23645429499201875</v>
      </c>
      <c r="I21" s="1338">
        <v>280.21769949999998</v>
      </c>
      <c r="J21" s="1338">
        <v>118508.18760110001</v>
      </c>
      <c r="K21" s="1340">
        <v>1249.0899999999999</v>
      </c>
      <c r="L21" s="1574"/>
      <c r="M21" s="1574"/>
      <c r="N21" s="1574"/>
      <c r="O21" s="1574"/>
      <c r="P21" s="1574"/>
      <c r="Q21" s="1574"/>
      <c r="R21" s="1574"/>
      <c r="S21" s="1574"/>
      <c r="T21" s="1574"/>
    </row>
    <row r="22" spans="2:20" s="602" customFormat="1" ht="30.75" customHeight="1" x14ac:dyDescent="0.2">
      <c r="B22" s="1914"/>
      <c r="C22" s="1336" t="s">
        <v>1091</v>
      </c>
      <c r="D22" s="1338">
        <v>23</v>
      </c>
      <c r="E22" s="1338">
        <v>294</v>
      </c>
      <c r="F22" s="1338">
        <v>11</v>
      </c>
      <c r="G22" s="1338">
        <v>1837.2940000000001</v>
      </c>
      <c r="H22" s="1339">
        <v>0.16750125116434914</v>
      </c>
      <c r="I22" s="1338">
        <v>199.96299363999998</v>
      </c>
      <c r="J22" s="1338">
        <v>119380</v>
      </c>
      <c r="K22" s="1340">
        <v>1259.5999999999999</v>
      </c>
      <c r="L22" s="1574"/>
      <c r="M22" s="1574"/>
      <c r="N22" s="1574"/>
      <c r="O22" s="1574"/>
      <c r="P22" s="1574"/>
      <c r="Q22" s="1574"/>
      <c r="R22" s="1574"/>
      <c r="S22" s="1574"/>
      <c r="T22" s="1574"/>
    </row>
    <row r="23" spans="2:20" s="602" customFormat="1" ht="30.75" customHeight="1" x14ac:dyDescent="0.2">
      <c r="B23" s="1914"/>
      <c r="C23" s="1336" t="s">
        <v>1092</v>
      </c>
      <c r="D23" s="1338">
        <v>23</v>
      </c>
      <c r="E23" s="1338">
        <v>950</v>
      </c>
      <c r="F23" s="1338">
        <v>13</v>
      </c>
      <c r="G23" s="1338">
        <v>1904.14</v>
      </c>
      <c r="H23" s="1339">
        <v>0.19346294126301253</v>
      </c>
      <c r="I23" s="1338">
        <v>250.51406075</v>
      </c>
      <c r="J23" s="1338">
        <v>129489.43043795999</v>
      </c>
      <c r="K23" s="1340">
        <v>1307.97</v>
      </c>
      <c r="L23" s="1574"/>
      <c r="M23" s="1574"/>
      <c r="N23" s="1574"/>
      <c r="O23" s="1574"/>
      <c r="P23" s="1574"/>
      <c r="Q23" s="1574"/>
      <c r="R23" s="1574"/>
      <c r="S23" s="1574"/>
      <c r="T23" s="1574"/>
    </row>
    <row r="24" spans="2:20" s="602" customFormat="1" ht="30.75" customHeight="1" x14ac:dyDescent="0.2">
      <c r="B24" s="1914"/>
      <c r="C24" s="1336" t="s">
        <v>1093</v>
      </c>
      <c r="D24" s="1338">
        <v>23</v>
      </c>
      <c r="E24" s="1338">
        <v>804</v>
      </c>
      <c r="F24" s="1338">
        <v>11</v>
      </c>
      <c r="G24" s="1338">
        <v>5853.1880000000001</v>
      </c>
      <c r="H24" s="1339">
        <v>0.56544270270543651</v>
      </c>
      <c r="I24" s="1338">
        <v>739.73078324999994</v>
      </c>
      <c r="J24" s="1338">
        <v>130823.29645615</v>
      </c>
      <c r="K24" s="1340">
        <v>1321.44</v>
      </c>
      <c r="L24" s="1574"/>
      <c r="M24" s="1574"/>
      <c r="N24" s="1574"/>
      <c r="O24" s="1574"/>
      <c r="P24" s="1574"/>
      <c r="Q24" s="1574"/>
      <c r="R24" s="1574"/>
      <c r="S24" s="1574"/>
      <c r="T24" s="1574"/>
    </row>
    <row r="25" spans="2:20" s="602" customFormat="1" ht="30.75" customHeight="1" x14ac:dyDescent="0.2">
      <c r="B25" s="1914"/>
      <c r="C25" s="1336" t="s">
        <v>1094</v>
      </c>
      <c r="D25" s="1338">
        <v>23</v>
      </c>
      <c r="E25" s="1338">
        <v>706</v>
      </c>
      <c r="F25" s="1338">
        <v>16</v>
      </c>
      <c r="G25" s="1338">
        <v>3952.922</v>
      </c>
      <c r="H25" s="1339">
        <v>0.33668138972763867</v>
      </c>
      <c r="I25" s="1338">
        <v>437.16463974999999</v>
      </c>
      <c r="J25" s="1338">
        <v>129845.20472119001</v>
      </c>
      <c r="K25" s="1340">
        <v>1311.56</v>
      </c>
      <c r="L25" s="1574"/>
      <c r="M25" s="1574"/>
      <c r="N25" s="1574"/>
      <c r="O25" s="1574"/>
      <c r="P25" s="1574"/>
      <c r="Q25" s="1574"/>
      <c r="R25" s="1574"/>
      <c r="S25" s="1574"/>
      <c r="T25" s="1574"/>
    </row>
    <row r="26" spans="2:20" s="602" customFormat="1" ht="30.75" customHeight="1" x14ac:dyDescent="0.2">
      <c r="B26" s="1914"/>
      <c r="C26" s="1336" t="s">
        <v>1095</v>
      </c>
      <c r="D26" s="1338">
        <v>23</v>
      </c>
      <c r="E26" s="1338">
        <v>458</v>
      </c>
      <c r="F26" s="1338">
        <v>18</v>
      </c>
      <c r="G26" s="1338">
        <v>644.92700000000002</v>
      </c>
      <c r="H26" s="1339">
        <v>6.8909030674346436E-2</v>
      </c>
      <c r="I26" s="1338">
        <v>88.569494000000006</v>
      </c>
      <c r="J26" s="1338">
        <v>128531.04031976</v>
      </c>
      <c r="K26" s="1340">
        <v>1298.29</v>
      </c>
      <c r="L26" s="1574"/>
      <c r="M26" s="1574"/>
      <c r="N26" s="1574"/>
      <c r="O26" s="1574"/>
      <c r="P26" s="1574"/>
      <c r="Q26" s="1574"/>
      <c r="R26" s="1574"/>
      <c r="S26" s="1574"/>
      <c r="T26" s="1574"/>
    </row>
    <row r="27" spans="2:20" s="602" customFormat="1" ht="30.75" customHeight="1" x14ac:dyDescent="0.2">
      <c r="B27" s="1914"/>
      <c r="C27" s="1336" t="s">
        <v>1096</v>
      </c>
      <c r="D27" s="1338">
        <v>24</v>
      </c>
      <c r="E27" s="1338">
        <v>295</v>
      </c>
      <c r="F27" s="1338">
        <v>14</v>
      </c>
      <c r="G27" s="1338">
        <v>264.77699999999999</v>
      </c>
      <c r="H27" s="1339">
        <v>2.5840434887771671E-2</v>
      </c>
      <c r="I27" s="1338">
        <v>33.024331750000002</v>
      </c>
      <c r="J27" s="1338">
        <v>127800.99055387</v>
      </c>
      <c r="K27" s="1340">
        <v>1291.52</v>
      </c>
      <c r="L27" s="1574"/>
      <c r="M27" s="1574"/>
      <c r="N27" s="1574"/>
      <c r="O27" s="1574"/>
      <c r="P27" s="1574"/>
      <c r="Q27" s="1574"/>
      <c r="R27" s="1574"/>
      <c r="S27" s="1574"/>
      <c r="T27" s="1574"/>
    </row>
    <row r="28" spans="2:20" s="602" customFormat="1" ht="30.75" customHeight="1" x14ac:dyDescent="0.2">
      <c r="B28" s="1914"/>
      <c r="C28" s="1336" t="s">
        <v>1097</v>
      </c>
      <c r="D28" s="1338">
        <v>24</v>
      </c>
      <c r="E28" s="1338">
        <v>602</v>
      </c>
      <c r="F28" s="1338">
        <v>16</v>
      </c>
      <c r="G28" s="1338">
        <v>3307.9250000000002</v>
      </c>
      <c r="H28" s="1339">
        <v>0.34951528345349064</v>
      </c>
      <c r="I28" s="1338">
        <v>456.29419799999999</v>
      </c>
      <c r="J28" s="1338">
        <v>130550.57091966001</v>
      </c>
      <c r="K28" s="1340">
        <v>1253.95</v>
      </c>
      <c r="L28" s="1574"/>
      <c r="M28" s="1574"/>
      <c r="N28" s="1574"/>
      <c r="O28" s="1574"/>
      <c r="P28" s="1574"/>
      <c r="Q28" s="1574"/>
      <c r="R28" s="1574"/>
      <c r="S28" s="1574"/>
      <c r="T28" s="1574"/>
    </row>
    <row r="29" spans="2:20" s="602" customFormat="1" ht="30.75" customHeight="1" x14ac:dyDescent="0.2">
      <c r="B29" s="1915"/>
      <c r="C29" s="1337" t="s">
        <v>1098</v>
      </c>
      <c r="D29" s="1341">
        <v>24</v>
      </c>
      <c r="E29" s="1341">
        <v>855</v>
      </c>
      <c r="F29" s="1341">
        <v>18</v>
      </c>
      <c r="G29" s="1341">
        <v>1373.463</v>
      </c>
      <c r="H29" s="1343">
        <v>0.14050997680009389</v>
      </c>
      <c r="I29" s="1341">
        <v>185.96755275000001</v>
      </c>
      <c r="J29" s="1341">
        <v>132351.84930289999</v>
      </c>
      <c r="K29" s="1342">
        <v>1271.25</v>
      </c>
      <c r="L29" s="1574"/>
      <c r="M29" s="1574"/>
      <c r="N29" s="1574"/>
      <c r="O29" s="1574"/>
      <c r="P29" s="1574"/>
      <c r="Q29" s="1574"/>
      <c r="R29" s="1574"/>
      <c r="S29" s="1574"/>
      <c r="T29" s="1574"/>
    </row>
    <row r="30" spans="2:20" s="602" customFormat="1" ht="30.75" customHeight="1" x14ac:dyDescent="0.2">
      <c r="B30" s="1913" t="s">
        <v>1943</v>
      </c>
      <c r="C30" s="1568" t="s">
        <v>1087</v>
      </c>
      <c r="D30" s="1569">
        <v>24</v>
      </c>
      <c r="E30" s="1569">
        <v>353</v>
      </c>
      <c r="F30" s="1569">
        <v>15</v>
      </c>
      <c r="G30" s="1569">
        <v>350.60599999999999</v>
      </c>
      <c r="H30" s="1570">
        <v>3.2938119311432694E-2</v>
      </c>
      <c r="I30" s="1569">
        <v>43.280679749999997</v>
      </c>
      <c r="J30" s="1569">
        <v>131399.97259945999</v>
      </c>
      <c r="K30" s="1571">
        <v>1262.1099999999999</v>
      </c>
      <c r="L30" s="1574"/>
      <c r="M30" s="1574"/>
      <c r="N30" s="1574"/>
      <c r="O30" s="1574"/>
      <c r="P30" s="1574"/>
      <c r="Q30" s="1574"/>
      <c r="R30" s="1574"/>
      <c r="S30" s="1574"/>
      <c r="T30" s="1574"/>
    </row>
    <row r="31" spans="2:20" s="602" customFormat="1" ht="30.75" customHeight="1" x14ac:dyDescent="0.2">
      <c r="B31" s="1914"/>
      <c r="C31" s="1336" t="s">
        <v>1088</v>
      </c>
      <c r="D31" s="1338">
        <v>24</v>
      </c>
      <c r="E31" s="1338">
        <v>548</v>
      </c>
      <c r="F31" s="1338">
        <v>16</v>
      </c>
      <c r="G31" s="1338">
        <v>689.48800000000006</v>
      </c>
      <c r="H31" s="1339">
        <v>8.6655384511795691E-2</v>
      </c>
      <c r="I31" s="1338">
        <v>112.71217125</v>
      </c>
      <c r="J31" s="1338">
        <v>130069.43756006</v>
      </c>
      <c r="K31" s="1340">
        <v>1249.33</v>
      </c>
      <c r="L31" s="1574"/>
      <c r="M31" s="1574"/>
      <c r="N31" s="1574"/>
      <c r="O31" s="1574"/>
      <c r="P31" s="1574"/>
      <c r="Q31" s="1574"/>
      <c r="R31" s="1574"/>
      <c r="S31" s="1574"/>
      <c r="T31" s="1574"/>
    </row>
    <row r="32" spans="2:20" s="602" customFormat="1" ht="30.75" customHeight="1" x14ac:dyDescent="0.2">
      <c r="B32" s="1914"/>
      <c r="C32" s="1336" t="s">
        <v>1089</v>
      </c>
      <c r="D32" s="1338">
        <v>24</v>
      </c>
      <c r="E32" s="1338">
        <v>400</v>
      </c>
      <c r="F32" s="1338">
        <v>18</v>
      </c>
      <c r="G32" s="1338">
        <v>933.75199999999995</v>
      </c>
      <c r="H32" s="1339">
        <v>9.3604035135529048E-2</v>
      </c>
      <c r="I32" s="1338">
        <v>121.06437674999999</v>
      </c>
      <c r="J32" s="1338">
        <v>129336.7070925</v>
      </c>
      <c r="K32" s="1340">
        <v>1242.29</v>
      </c>
      <c r="L32" s="1574"/>
      <c r="M32" s="1574"/>
      <c r="N32" s="1574"/>
      <c r="O32" s="1574"/>
      <c r="P32" s="1574"/>
      <c r="Q32" s="1574"/>
      <c r="R32" s="1574"/>
      <c r="S32" s="1574"/>
      <c r="T32" s="1574"/>
    </row>
    <row r="33" spans="2:20" s="602" customFormat="1" ht="30.75" customHeight="1" x14ac:dyDescent="0.2">
      <c r="B33" s="1914"/>
      <c r="C33" s="1336" t="s">
        <v>1090</v>
      </c>
      <c r="D33" s="1338">
        <v>24</v>
      </c>
      <c r="E33" s="1338">
        <v>364</v>
      </c>
      <c r="F33" s="1338">
        <v>18</v>
      </c>
      <c r="G33" s="1338">
        <v>613.36400000000003</v>
      </c>
      <c r="H33" s="1339">
        <v>6.8583673719475657E-2</v>
      </c>
      <c r="I33" s="1338">
        <v>85.549923250000006</v>
      </c>
      <c r="J33" s="1338">
        <v>124738.0296365</v>
      </c>
      <c r="K33" s="1340">
        <v>1203.26</v>
      </c>
      <c r="L33" s="1574"/>
      <c r="M33" s="1574"/>
      <c r="N33" s="1574"/>
      <c r="O33" s="1574"/>
      <c r="P33" s="1574"/>
      <c r="Q33" s="1574"/>
      <c r="R33" s="1574"/>
      <c r="S33" s="1574"/>
      <c r="T33" s="1574"/>
    </row>
    <row r="34" spans="2:20" s="602" customFormat="1" ht="30.75" customHeight="1" x14ac:dyDescent="0.2">
      <c r="B34" s="1914"/>
      <c r="C34" s="1336" t="s">
        <v>1091</v>
      </c>
      <c r="D34" s="1338">
        <v>24</v>
      </c>
      <c r="E34" s="1338">
        <v>343</v>
      </c>
      <c r="F34" s="1338">
        <v>15</v>
      </c>
      <c r="G34" s="1338">
        <v>439.28399999999999</v>
      </c>
      <c r="H34" s="1339">
        <v>3.5286813521466703E-2</v>
      </c>
      <c r="I34" s="1338">
        <v>44.115581749999997</v>
      </c>
      <c r="J34" s="1338">
        <v>125020.0212132</v>
      </c>
      <c r="K34" s="1340">
        <v>1206.56</v>
      </c>
      <c r="L34" s="1574"/>
      <c r="M34" s="1574"/>
      <c r="N34" s="1574"/>
      <c r="O34" s="1574"/>
      <c r="P34" s="1574"/>
      <c r="Q34" s="1574"/>
      <c r="R34" s="1574"/>
      <c r="S34" s="1574"/>
      <c r="T34" s="1574"/>
    </row>
    <row r="35" spans="2:20" s="602" customFormat="1" ht="30.75" customHeight="1" x14ac:dyDescent="0.2">
      <c r="B35" s="1914"/>
      <c r="C35" s="1336" t="s">
        <v>1092</v>
      </c>
      <c r="D35" s="1338">
        <v>24</v>
      </c>
      <c r="E35" s="1338">
        <v>461</v>
      </c>
      <c r="F35" s="1338">
        <v>18</v>
      </c>
      <c r="G35" s="1338">
        <v>1651.5219999999999</v>
      </c>
      <c r="H35" s="1339">
        <v>0.20151046890463592</v>
      </c>
      <c r="I35" s="1338">
        <v>250.26513374999999</v>
      </c>
      <c r="J35" s="1338">
        <v>124194.60641939999</v>
      </c>
      <c r="K35" s="1340">
        <v>1199.56</v>
      </c>
      <c r="L35" s="1574"/>
      <c r="M35" s="1574"/>
      <c r="N35" s="1574"/>
      <c r="O35" s="1574"/>
      <c r="P35" s="1574"/>
      <c r="Q35" s="1574"/>
      <c r="R35" s="1574"/>
      <c r="S35" s="1574"/>
      <c r="T35" s="1574"/>
    </row>
    <row r="36" spans="2:20" s="602" customFormat="1" ht="30.75" customHeight="1" x14ac:dyDescent="0.2">
      <c r="B36" s="1914"/>
      <c r="C36" s="1336" t="s">
        <v>1093</v>
      </c>
      <c r="D36" s="1338">
        <v>24</v>
      </c>
      <c r="E36" s="1338">
        <v>292</v>
      </c>
      <c r="F36" s="1338">
        <v>18</v>
      </c>
      <c r="G36" s="1338">
        <v>327.59300000000002</v>
      </c>
      <c r="H36" s="1339">
        <v>2.9608419904730968E-2</v>
      </c>
      <c r="I36" s="1338">
        <v>37.155617499999998</v>
      </c>
      <c r="J36" s="1338">
        <v>125490.03837271001</v>
      </c>
      <c r="K36" s="1340">
        <v>1212.07</v>
      </c>
      <c r="L36" s="1574"/>
      <c r="M36" s="1574"/>
      <c r="N36" s="1574"/>
      <c r="O36" s="1574"/>
      <c r="P36" s="1574"/>
      <c r="Q36" s="1574"/>
      <c r="R36" s="1574"/>
      <c r="S36" s="1574"/>
      <c r="T36" s="1574"/>
    </row>
    <row r="37" spans="2:20" s="602" customFormat="1" ht="30.75" customHeight="1" x14ac:dyDescent="0.2">
      <c r="B37" s="1914"/>
      <c r="C37" s="1336" t="s">
        <v>1094</v>
      </c>
      <c r="D37" s="1338">
        <v>24</v>
      </c>
      <c r="E37" s="1338">
        <v>194</v>
      </c>
      <c r="F37" s="1338">
        <v>17</v>
      </c>
      <c r="G37" s="1338">
        <v>1152.4369999999999</v>
      </c>
      <c r="H37" s="1339">
        <v>0.1383244456971707</v>
      </c>
      <c r="I37" s="1338">
        <v>172.55296000000001</v>
      </c>
      <c r="J37" s="1338">
        <v>124745.09413742</v>
      </c>
      <c r="K37" s="1340">
        <v>1204.8699999999999</v>
      </c>
      <c r="L37" s="1574"/>
      <c r="M37" s="1574"/>
      <c r="N37" s="1574"/>
      <c r="O37" s="1574"/>
      <c r="P37" s="1574"/>
      <c r="Q37" s="1574"/>
      <c r="R37" s="1574"/>
      <c r="S37" s="1574"/>
      <c r="T37" s="1574"/>
    </row>
    <row r="38" spans="2:20" s="602" customFormat="1" ht="30.75" customHeight="1" x14ac:dyDescent="0.2">
      <c r="B38" s="1914"/>
      <c r="C38" s="1336" t="s">
        <v>1095</v>
      </c>
      <c r="D38" s="1338">
        <v>24</v>
      </c>
      <c r="E38" s="1338">
        <v>234</v>
      </c>
      <c r="F38" s="1338">
        <v>17</v>
      </c>
      <c r="G38" s="1338">
        <v>652.99400000000003</v>
      </c>
      <c r="H38" s="1339">
        <v>7.616151760359631E-2</v>
      </c>
      <c r="I38" s="1338">
        <v>94.569913499999998</v>
      </c>
      <c r="J38" s="1338">
        <v>124170.20626114</v>
      </c>
      <c r="K38" s="1340">
        <v>1199.32</v>
      </c>
      <c r="L38" s="1574"/>
      <c r="M38" s="1574"/>
      <c r="N38" s="1574"/>
      <c r="O38" s="1574"/>
      <c r="P38" s="1574"/>
      <c r="Q38" s="1574"/>
      <c r="R38" s="1574"/>
      <c r="S38" s="1574"/>
      <c r="T38" s="1574"/>
    </row>
    <row r="39" spans="2:20" s="602" customFormat="1" ht="30.75" customHeight="1" x14ac:dyDescent="0.2">
      <c r="B39" s="1914"/>
      <c r="C39" s="1336" t="s">
        <v>1096</v>
      </c>
      <c r="D39" s="1338">
        <v>24</v>
      </c>
      <c r="E39" s="1338">
        <v>373</v>
      </c>
      <c r="F39" s="1338">
        <v>14</v>
      </c>
      <c r="G39" s="1338">
        <v>431.86099999999999</v>
      </c>
      <c r="H39" s="1339">
        <v>3.4179478381475857E-2</v>
      </c>
      <c r="I39" s="1338">
        <v>45.3686735</v>
      </c>
      <c r="J39" s="1338">
        <v>132736.58829325001</v>
      </c>
      <c r="K39" s="1340">
        <v>1214.95</v>
      </c>
      <c r="L39" s="1574"/>
      <c r="M39" s="1574"/>
      <c r="N39" s="1574"/>
      <c r="O39" s="1574"/>
      <c r="P39" s="1574"/>
      <c r="Q39" s="1574"/>
      <c r="R39" s="1574"/>
      <c r="S39" s="1574"/>
      <c r="T39" s="1574"/>
    </row>
    <row r="40" spans="2:20" s="602" customFormat="1" ht="30.75" customHeight="1" x14ac:dyDescent="0.2">
      <c r="B40" s="1914"/>
      <c r="C40" s="1336" t="s">
        <v>1097</v>
      </c>
      <c r="D40" s="1338">
        <v>24</v>
      </c>
      <c r="E40" s="1338">
        <v>276</v>
      </c>
      <c r="F40" s="1338">
        <v>17</v>
      </c>
      <c r="G40" s="1338">
        <v>528.41399999999999</v>
      </c>
      <c r="H40" s="1339">
        <v>4.680140065600609E-2</v>
      </c>
      <c r="I40" s="1338">
        <v>61.838745750000001</v>
      </c>
      <c r="J40" s="1338">
        <v>132130.11765293</v>
      </c>
      <c r="K40" s="1340">
        <v>1209.4000000000001</v>
      </c>
      <c r="L40" s="1574"/>
      <c r="M40" s="1574"/>
      <c r="N40" s="1574"/>
      <c r="O40" s="1574"/>
      <c r="P40" s="1574"/>
      <c r="Q40" s="1574"/>
      <c r="R40" s="1574"/>
      <c r="S40" s="1574"/>
      <c r="T40" s="1574"/>
    </row>
    <row r="41" spans="2:20" s="602" customFormat="1" ht="30.75" customHeight="1" thickBot="1" x14ac:dyDescent="0.25">
      <c r="B41" s="1918"/>
      <c r="C41" s="1602" t="s">
        <v>1098</v>
      </c>
      <c r="D41" s="1603">
        <v>24</v>
      </c>
      <c r="E41" s="1603">
        <v>364</v>
      </c>
      <c r="F41" s="1603">
        <v>16</v>
      </c>
      <c r="G41" s="1603">
        <v>593.41300000000001</v>
      </c>
      <c r="H41" s="1604">
        <v>5.347587207660072E-2</v>
      </c>
      <c r="I41" s="1603">
        <v>71.735958499999995</v>
      </c>
      <c r="J41" s="1603">
        <v>134146.40231999001</v>
      </c>
      <c r="K41" s="1605">
        <v>1227.8599999999999</v>
      </c>
      <c r="L41" s="1574"/>
      <c r="M41" s="1574"/>
      <c r="N41" s="1574"/>
      <c r="O41" s="1574"/>
      <c r="P41" s="1574"/>
      <c r="Q41" s="1574"/>
      <c r="R41" s="1574"/>
      <c r="S41" s="1574"/>
      <c r="T41" s="1574"/>
    </row>
    <row r="42" spans="2:20" ht="9" customHeight="1" thickTop="1" x14ac:dyDescent="0.35">
      <c r="B42" s="115"/>
      <c r="C42" s="115"/>
      <c r="D42" s="115"/>
      <c r="E42" s="115"/>
      <c r="F42" s="115"/>
      <c r="G42" s="115"/>
      <c r="H42" s="115"/>
      <c r="I42" s="115"/>
      <c r="J42" s="115"/>
      <c r="K42" s="115"/>
    </row>
    <row r="43" spans="2:20" s="334" customFormat="1" ht="18.75" customHeight="1" x14ac:dyDescent="0.5">
      <c r="B43" s="334" t="s">
        <v>1775</v>
      </c>
      <c r="K43" s="334" t="s">
        <v>1550</v>
      </c>
    </row>
    <row r="44" spans="2:20" s="334" customFormat="1" ht="18.75" customHeight="1" x14ac:dyDescent="0.5">
      <c r="B44" s="573" t="s">
        <v>1552</v>
      </c>
      <c r="K44" s="334" t="s">
        <v>1553</v>
      </c>
    </row>
    <row r="45" spans="2:20" s="417" customFormat="1" ht="22.5" x14ac:dyDescent="0.5">
      <c r="B45" s="573" t="s">
        <v>1574</v>
      </c>
      <c r="K45" s="334" t="s">
        <v>1575</v>
      </c>
    </row>
    <row r="46" spans="2:20" ht="64.5" customHeight="1" x14ac:dyDescent="0.65">
      <c r="B46" s="115"/>
      <c r="G46" s="93"/>
      <c r="H46" s="93"/>
      <c r="I46" s="93"/>
      <c r="J46" s="93"/>
      <c r="K46" s="93"/>
    </row>
    <row r="49" spans="3:10" ht="27.75" x14ac:dyDescent="0.65">
      <c r="C49" s="167"/>
      <c r="D49" s="167"/>
      <c r="E49" s="167"/>
      <c r="F49" s="167"/>
      <c r="G49" s="167"/>
      <c r="H49" s="167"/>
      <c r="I49" s="168"/>
      <c r="J49" s="169"/>
    </row>
    <row r="52" spans="3:10" ht="27.75" x14ac:dyDescent="0.65">
      <c r="I52" s="169"/>
      <c r="J52" s="169"/>
    </row>
  </sheetData>
  <mergeCells count="20">
    <mergeCell ref="B18:B29"/>
    <mergeCell ref="B14:C14"/>
    <mergeCell ref="B30:B41"/>
    <mergeCell ref="B12:C12"/>
    <mergeCell ref="B17:C17"/>
    <mergeCell ref="B13:C13"/>
    <mergeCell ref="B15:C15"/>
    <mergeCell ref="B16:C16"/>
    <mergeCell ref="B3:K3"/>
    <mergeCell ref="B5:K5"/>
    <mergeCell ref="B9:C9"/>
    <mergeCell ref="B10:C11"/>
    <mergeCell ref="I10:I11"/>
    <mergeCell ref="J10:J11"/>
    <mergeCell ref="K10:K11"/>
    <mergeCell ref="H10:H11"/>
    <mergeCell ref="G10:G11"/>
    <mergeCell ref="E10:E11"/>
    <mergeCell ref="F10:F11"/>
    <mergeCell ref="D10:D11"/>
  </mergeCells>
  <printOptions horizontalCentered="1"/>
  <pageMargins left="0.196850393700787" right="0.196850393700787" top="0.39370078740157499" bottom="0.39370078740157499" header="0.511811023622047" footer="0.511811023622047"/>
  <pageSetup paperSize="9" scale="42" orientation="portrait" r:id="rId1"/>
  <headerFooter alignWithMargins="0">
    <oddFooter>&amp;C&amp;"Times New Roman,Regular"&amp;20- 34 -</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738</v>
      </c>
    </row>
    <row r="9" spans="1:1" ht="18.75" customHeight="1" x14ac:dyDescent="0.85"/>
    <row r="10" spans="1:1" ht="53.25" x14ac:dyDescent="1.1499999999999999">
      <c r="A10" s="291" t="s">
        <v>927</v>
      </c>
    </row>
    <row r="11" spans="1:1" ht="36.75" x14ac:dyDescent="0.85"/>
    <row r="12" spans="1:1" ht="36.75" x14ac:dyDescent="0.85"/>
    <row r="13" spans="1:1" ht="36.75" x14ac:dyDescent="0.85">
      <c r="A13" s="290" t="s">
        <v>737</v>
      </c>
    </row>
    <row r="14" spans="1:1" ht="18.75" customHeight="1" x14ac:dyDescent="0.85"/>
    <row r="15" spans="1:1" ht="48" x14ac:dyDescent="1.05">
      <c r="A15" s="293" t="s">
        <v>616</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9"/>
  <dimension ref="B1:V84"/>
  <sheetViews>
    <sheetView rightToLeft="1" view="pageBreakPreview" zoomScale="50" zoomScaleNormal="50" zoomScaleSheetLayoutView="50" workbookViewId="0"/>
  </sheetViews>
  <sheetFormatPr defaultRowHeight="15" x14ac:dyDescent="0.35"/>
  <cols>
    <col min="1" max="1" width="9.140625" style="48"/>
    <col min="2" max="2" width="58.7109375" style="48" customWidth="1"/>
    <col min="3" max="8" width="15.42578125" style="48" customWidth="1"/>
    <col min="9" max="9" width="72.140625" style="48" customWidth="1"/>
    <col min="10" max="10" width="9.140625" style="48"/>
    <col min="11" max="11" width="14.140625" style="48" bestFit="1" customWidth="1"/>
    <col min="12"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0" customHeight="1" x14ac:dyDescent="0.85">
      <c r="B3" s="1771" t="s">
        <v>1877</v>
      </c>
      <c r="C3" s="1919"/>
      <c r="D3" s="1919"/>
      <c r="E3" s="1919"/>
      <c r="F3" s="1919"/>
      <c r="G3" s="1919"/>
      <c r="H3" s="1919"/>
      <c r="I3" s="1919"/>
    </row>
    <row r="4" spans="2:22" s="5" customFormat="1" ht="12.75" customHeight="1" x14ac:dyDescent="0.85">
      <c r="B4" s="1578"/>
      <c r="C4" s="1578"/>
      <c r="D4" s="1578"/>
      <c r="E4" s="1578"/>
      <c r="F4" s="1578"/>
      <c r="G4" s="1578"/>
      <c r="H4" s="1578"/>
      <c r="I4" s="1578"/>
    </row>
    <row r="5" spans="2:22" ht="30" customHeight="1" x14ac:dyDescent="0.85">
      <c r="B5" s="1771" t="s">
        <v>1878</v>
      </c>
      <c r="C5" s="1771"/>
      <c r="D5" s="1771"/>
      <c r="E5" s="1771"/>
      <c r="F5" s="1771"/>
      <c r="G5" s="1771"/>
      <c r="H5" s="1771"/>
      <c r="I5" s="1771"/>
    </row>
    <row r="6" spans="2:22" ht="19.5" customHeight="1" x14ac:dyDescent="0.65">
      <c r="B6" s="88"/>
      <c r="C6" s="86"/>
      <c r="D6" s="86"/>
      <c r="E6" s="86"/>
      <c r="F6" s="86"/>
      <c r="G6" s="86"/>
      <c r="H6" s="86"/>
    </row>
    <row r="7" spans="2:22" s="37" customFormat="1" ht="22.5" x14ac:dyDescent="0.5">
      <c r="B7" s="615" t="s">
        <v>1752</v>
      </c>
      <c r="C7" s="229"/>
      <c r="D7" s="229"/>
      <c r="E7" s="229"/>
      <c r="F7" s="229"/>
      <c r="G7" s="229"/>
      <c r="H7" s="229"/>
      <c r="I7" s="229" t="s">
        <v>1756</v>
      </c>
      <c r="M7" s="79"/>
    </row>
    <row r="8" spans="2:22" ht="18.75" customHeight="1" thickBot="1" x14ac:dyDescent="0.4"/>
    <row r="9" spans="2:22" s="359" customFormat="1" ht="24.95" customHeight="1" thickTop="1" x14ac:dyDescent="0.7">
      <c r="B9" s="1920" t="s">
        <v>887</v>
      </c>
      <c r="C9" s="1758">
        <v>2010</v>
      </c>
      <c r="D9" s="1758">
        <v>2011</v>
      </c>
      <c r="E9" s="1758">
        <v>2012</v>
      </c>
      <c r="F9" s="1758">
        <v>2013</v>
      </c>
      <c r="G9" s="1758">
        <v>2014</v>
      </c>
      <c r="H9" s="1758">
        <v>2015</v>
      </c>
      <c r="I9" s="1923" t="s">
        <v>886</v>
      </c>
    </row>
    <row r="10" spans="2:22" s="519" customFormat="1" ht="24.95" customHeight="1" x14ac:dyDescent="0.7">
      <c r="B10" s="1921"/>
      <c r="C10" s="1759"/>
      <c r="D10" s="1759"/>
      <c r="E10" s="1759"/>
      <c r="F10" s="1759"/>
      <c r="G10" s="1759"/>
      <c r="H10" s="1759"/>
      <c r="I10" s="1924"/>
    </row>
    <row r="11" spans="2:22" s="359" customFormat="1" ht="24.95" customHeight="1" x14ac:dyDescent="0.7">
      <c r="B11" s="1922"/>
      <c r="C11" s="1760"/>
      <c r="D11" s="1760"/>
      <c r="E11" s="1760"/>
      <c r="F11" s="1760"/>
      <c r="G11" s="1760"/>
      <c r="H11" s="1760"/>
      <c r="I11" s="1925"/>
    </row>
    <row r="12" spans="2:22" s="359" customFormat="1" ht="15.75" customHeight="1" x14ac:dyDescent="0.7">
      <c r="B12" s="514"/>
      <c r="C12" s="596"/>
      <c r="D12" s="596"/>
      <c r="E12" s="596"/>
      <c r="F12" s="596"/>
      <c r="G12" s="596"/>
      <c r="H12" s="596"/>
      <c r="I12" s="520"/>
    </row>
    <row r="13" spans="2:22" s="558" customFormat="1" ht="37.5" customHeight="1" x14ac:dyDescent="0.2">
      <c r="B13" s="605" t="s">
        <v>18</v>
      </c>
      <c r="C13" s="598">
        <v>278428</v>
      </c>
      <c r="D13" s="598">
        <v>325005</v>
      </c>
      <c r="E13" s="598">
        <v>242885</v>
      </c>
      <c r="F13" s="599">
        <v>165221</v>
      </c>
      <c r="G13" s="599">
        <v>117252</v>
      </c>
      <c r="H13" s="599">
        <v>172000</v>
      </c>
      <c r="I13" s="570" t="s">
        <v>19</v>
      </c>
    </row>
    <row r="14" spans="2:22" s="602" customFormat="1" ht="37.5" customHeight="1" x14ac:dyDescent="0.2">
      <c r="B14" s="606" t="s">
        <v>15</v>
      </c>
      <c r="C14" s="601">
        <v>148200</v>
      </c>
      <c r="D14" s="601">
        <v>177500</v>
      </c>
      <c r="E14" s="601">
        <v>123000</v>
      </c>
      <c r="F14" s="601">
        <v>79000</v>
      </c>
      <c r="G14" s="601">
        <v>41000</v>
      </c>
      <c r="H14" s="601">
        <v>34600</v>
      </c>
      <c r="I14" s="612" t="s">
        <v>20</v>
      </c>
      <c r="J14" s="558"/>
      <c r="K14" s="558"/>
      <c r="L14" s="558"/>
      <c r="M14" s="558"/>
      <c r="N14" s="558"/>
      <c r="O14" s="558"/>
      <c r="P14" s="558"/>
      <c r="Q14" s="558"/>
      <c r="R14" s="558"/>
      <c r="S14" s="558"/>
    </row>
    <row r="15" spans="2:22" s="602" customFormat="1" ht="37.5" customHeight="1" x14ac:dyDescent="0.2">
      <c r="B15" s="606" t="s">
        <v>16</v>
      </c>
      <c r="C15" s="601">
        <v>9000</v>
      </c>
      <c r="D15" s="601">
        <v>12000</v>
      </c>
      <c r="E15" s="601">
        <v>12000</v>
      </c>
      <c r="F15" s="601">
        <v>11000</v>
      </c>
      <c r="G15" s="601">
        <v>12000</v>
      </c>
      <c r="H15" s="601">
        <v>15000</v>
      </c>
      <c r="I15" s="612" t="s">
        <v>245</v>
      </c>
      <c r="J15" s="558"/>
      <c r="K15" s="558"/>
      <c r="L15" s="558"/>
      <c r="M15" s="558"/>
      <c r="N15" s="558"/>
      <c r="O15" s="558"/>
      <c r="P15" s="558"/>
      <c r="Q15" s="558"/>
      <c r="R15" s="558"/>
      <c r="S15" s="558"/>
    </row>
    <row r="16" spans="2:22" s="602" customFormat="1" ht="37.5" customHeight="1" x14ac:dyDescent="0.2">
      <c r="B16" s="606" t="s">
        <v>246</v>
      </c>
      <c r="C16" s="601">
        <v>4290</v>
      </c>
      <c r="D16" s="601">
        <v>4510</v>
      </c>
      <c r="E16" s="601">
        <v>4010</v>
      </c>
      <c r="F16" s="601">
        <v>1686</v>
      </c>
      <c r="G16" s="601">
        <v>5797</v>
      </c>
      <c r="H16" s="601">
        <v>6830</v>
      </c>
      <c r="I16" s="612" t="s">
        <v>21</v>
      </c>
      <c r="J16" s="558"/>
      <c r="K16" s="558"/>
      <c r="L16" s="558"/>
      <c r="M16" s="558"/>
      <c r="N16" s="558"/>
      <c r="O16" s="558"/>
      <c r="P16" s="558"/>
      <c r="Q16" s="558"/>
      <c r="R16" s="558"/>
      <c r="S16" s="558"/>
    </row>
    <row r="17" spans="2:19" s="602" customFormat="1" ht="37.5" customHeight="1" x14ac:dyDescent="0.2">
      <c r="B17" s="606" t="s">
        <v>17</v>
      </c>
      <c r="C17" s="601">
        <v>74201</v>
      </c>
      <c r="D17" s="601">
        <v>76700</v>
      </c>
      <c r="E17" s="601">
        <v>61500</v>
      </c>
      <c r="F17" s="601">
        <v>46060</v>
      </c>
      <c r="G17" s="601">
        <v>31300</v>
      </c>
      <c r="H17" s="601">
        <v>63800</v>
      </c>
      <c r="I17" s="612" t="s">
        <v>247</v>
      </c>
      <c r="J17" s="558"/>
      <c r="K17" s="558"/>
      <c r="L17" s="558"/>
      <c r="M17" s="558"/>
      <c r="N17" s="558"/>
      <c r="O17" s="558"/>
      <c r="P17" s="558"/>
      <c r="Q17" s="558"/>
      <c r="R17" s="558"/>
      <c r="S17" s="558"/>
    </row>
    <row r="18" spans="2:19" s="602" customFormat="1" ht="37.5" customHeight="1" x14ac:dyDescent="0.2">
      <c r="B18" s="606" t="s">
        <v>780</v>
      </c>
      <c r="C18" s="601">
        <v>29100</v>
      </c>
      <c r="D18" s="601">
        <v>39300</v>
      </c>
      <c r="E18" s="601">
        <v>31300</v>
      </c>
      <c r="F18" s="601">
        <v>20800</v>
      </c>
      <c r="G18" s="601">
        <v>20800</v>
      </c>
      <c r="H18" s="601">
        <v>31000</v>
      </c>
      <c r="I18" s="612" t="s">
        <v>620</v>
      </c>
      <c r="J18" s="558"/>
      <c r="K18" s="558"/>
      <c r="L18" s="558"/>
      <c r="M18" s="558"/>
      <c r="N18" s="558"/>
      <c r="O18" s="558"/>
      <c r="P18" s="558"/>
      <c r="Q18" s="558"/>
      <c r="R18" s="558"/>
      <c r="S18" s="558"/>
    </row>
    <row r="19" spans="2:19" s="602" customFormat="1" ht="37.5" customHeight="1" x14ac:dyDescent="0.2">
      <c r="B19" s="607" t="s">
        <v>781</v>
      </c>
      <c r="C19" s="601">
        <v>13637</v>
      </c>
      <c r="D19" s="601">
        <v>14995</v>
      </c>
      <c r="E19" s="601">
        <v>11075</v>
      </c>
      <c r="F19" s="601">
        <v>6675</v>
      </c>
      <c r="G19" s="601">
        <v>6355</v>
      </c>
      <c r="H19" s="601">
        <v>20770</v>
      </c>
      <c r="I19" s="612" t="s">
        <v>782</v>
      </c>
      <c r="J19" s="558"/>
      <c r="K19" s="558"/>
      <c r="L19" s="558"/>
      <c r="M19" s="558"/>
      <c r="N19" s="558"/>
      <c r="O19" s="558"/>
      <c r="P19" s="558"/>
      <c r="Q19" s="558"/>
      <c r="R19" s="558"/>
      <c r="S19" s="558"/>
    </row>
    <row r="20" spans="2:19" s="602" customFormat="1" ht="15.75" customHeight="1" x14ac:dyDescent="0.2">
      <c r="B20" s="607"/>
      <c r="C20" s="601"/>
      <c r="D20" s="601"/>
      <c r="E20" s="601"/>
      <c r="F20" s="601"/>
      <c r="G20" s="601"/>
      <c r="H20" s="601"/>
      <c r="I20" s="612"/>
      <c r="J20" s="558"/>
      <c r="K20" s="558"/>
      <c r="L20" s="558"/>
      <c r="M20" s="558"/>
      <c r="N20" s="558"/>
      <c r="O20" s="558"/>
      <c r="P20" s="558"/>
      <c r="Q20" s="558"/>
      <c r="R20" s="558"/>
      <c r="S20" s="558"/>
    </row>
    <row r="21" spans="2:19" s="558" customFormat="1" ht="37.5" customHeight="1" x14ac:dyDescent="0.2">
      <c r="B21" s="608" t="s">
        <v>281</v>
      </c>
      <c r="C21" s="599">
        <v>42816</v>
      </c>
      <c r="D21" s="599">
        <v>54272</v>
      </c>
      <c r="E21" s="599">
        <v>4662</v>
      </c>
      <c r="F21" s="599">
        <v>2534</v>
      </c>
      <c r="G21" s="599">
        <v>2524</v>
      </c>
      <c r="H21" s="599">
        <v>2574</v>
      </c>
      <c r="I21" s="570" t="s">
        <v>248</v>
      </c>
    </row>
    <row r="22" spans="2:19" s="602" customFormat="1" ht="15.75" customHeight="1" x14ac:dyDescent="0.2">
      <c r="B22" s="607"/>
      <c r="C22" s="601"/>
      <c r="D22" s="601"/>
      <c r="E22" s="601"/>
      <c r="F22" s="601"/>
      <c r="G22" s="601"/>
      <c r="H22" s="601"/>
      <c r="I22" s="612"/>
      <c r="J22" s="558"/>
      <c r="K22" s="558"/>
      <c r="L22" s="558"/>
      <c r="M22" s="558"/>
      <c r="N22" s="558"/>
      <c r="O22" s="558"/>
      <c r="P22" s="558"/>
      <c r="Q22" s="558"/>
      <c r="R22" s="558"/>
      <c r="S22" s="558"/>
    </row>
    <row r="23" spans="2:19" s="558" customFormat="1" ht="37.5" customHeight="1" x14ac:dyDescent="0.2">
      <c r="B23" s="608" t="s">
        <v>282</v>
      </c>
      <c r="C23" s="598">
        <v>79250</v>
      </c>
      <c r="D23" s="598">
        <v>75190</v>
      </c>
      <c r="E23" s="598">
        <v>30940</v>
      </c>
      <c r="F23" s="599">
        <v>21245</v>
      </c>
      <c r="G23" s="599">
        <v>198420</v>
      </c>
      <c r="H23" s="599">
        <v>176420</v>
      </c>
      <c r="I23" s="570" t="s">
        <v>249</v>
      </c>
    </row>
    <row r="24" spans="2:19" s="602" customFormat="1" ht="37.5" customHeight="1" x14ac:dyDescent="0.2">
      <c r="B24" s="607" t="s">
        <v>66</v>
      </c>
      <c r="C24" s="601">
        <v>0</v>
      </c>
      <c r="D24" s="601">
        <v>0</v>
      </c>
      <c r="E24" s="601">
        <v>0</v>
      </c>
      <c r="F24" s="601">
        <v>0</v>
      </c>
      <c r="G24" s="601">
        <v>0</v>
      </c>
      <c r="H24" s="601">
        <v>0</v>
      </c>
      <c r="I24" s="612" t="s">
        <v>67</v>
      </c>
      <c r="J24" s="558"/>
      <c r="K24" s="558"/>
      <c r="L24" s="558"/>
      <c r="M24" s="558"/>
      <c r="N24" s="558"/>
      <c r="O24" s="558"/>
      <c r="P24" s="558"/>
      <c r="Q24" s="558"/>
      <c r="R24" s="558"/>
      <c r="S24" s="558"/>
    </row>
    <row r="25" spans="2:19" s="602" customFormat="1" ht="37.5" customHeight="1" x14ac:dyDescent="0.2">
      <c r="B25" s="607" t="s">
        <v>250</v>
      </c>
      <c r="C25" s="604">
        <v>79250</v>
      </c>
      <c r="D25" s="604">
        <v>75190</v>
      </c>
      <c r="E25" s="604">
        <v>30940</v>
      </c>
      <c r="F25" s="604">
        <v>21245</v>
      </c>
      <c r="G25" s="604">
        <v>198420</v>
      </c>
      <c r="H25" s="604">
        <v>176420</v>
      </c>
      <c r="I25" s="612" t="s">
        <v>27</v>
      </c>
      <c r="J25" s="558"/>
      <c r="K25" s="558"/>
      <c r="L25" s="558"/>
      <c r="M25" s="558"/>
      <c r="N25" s="558"/>
      <c r="O25" s="558"/>
      <c r="P25" s="558"/>
      <c r="Q25" s="558"/>
      <c r="R25" s="558"/>
      <c r="S25" s="558"/>
    </row>
    <row r="26" spans="2:19" s="602" customFormat="1" ht="15.75" customHeight="1" x14ac:dyDescent="0.2">
      <c r="B26" s="607"/>
      <c r="C26" s="601"/>
      <c r="D26" s="601"/>
      <c r="E26" s="601"/>
      <c r="F26" s="601"/>
      <c r="G26" s="601"/>
      <c r="H26" s="601"/>
      <c r="I26" s="612"/>
      <c r="J26" s="558"/>
      <c r="K26" s="558"/>
      <c r="L26" s="558"/>
      <c r="M26" s="558"/>
      <c r="N26" s="558"/>
      <c r="O26" s="558"/>
      <c r="P26" s="558"/>
      <c r="Q26" s="558"/>
      <c r="R26" s="558"/>
      <c r="S26" s="558"/>
    </row>
    <row r="27" spans="2:19" s="558" customFormat="1" ht="37.5" customHeight="1" x14ac:dyDescent="0.2">
      <c r="B27" s="608" t="s">
        <v>841</v>
      </c>
      <c r="C27" s="598">
        <v>177092.17199999999</v>
      </c>
      <c r="D27" s="598">
        <v>194192.497</v>
      </c>
      <c r="E27" s="598">
        <v>500565.91200000001</v>
      </c>
      <c r="F27" s="599">
        <v>444961.46400000004</v>
      </c>
      <c r="G27" s="599">
        <v>547697.97100000002</v>
      </c>
      <c r="H27" s="599">
        <v>629346.01500000001</v>
      </c>
      <c r="I27" s="570" t="s">
        <v>842</v>
      </c>
    </row>
    <row r="28" spans="2:19" s="602" customFormat="1" ht="37.5" customHeight="1" x14ac:dyDescent="0.2">
      <c r="B28" s="607" t="s">
        <v>251</v>
      </c>
      <c r="C28" s="601">
        <v>168079.36299999998</v>
      </c>
      <c r="D28" s="601">
        <v>185004.747</v>
      </c>
      <c r="E28" s="601">
        <v>375714.66200000001</v>
      </c>
      <c r="F28" s="601">
        <v>289087.04700000002</v>
      </c>
      <c r="G28" s="601">
        <v>377277.64500000002</v>
      </c>
      <c r="H28" s="601">
        <v>455722.984</v>
      </c>
      <c r="I28" s="612" t="s">
        <v>254</v>
      </c>
      <c r="J28" s="558"/>
      <c r="K28" s="558"/>
      <c r="L28" s="558"/>
      <c r="M28" s="558"/>
      <c r="N28" s="558"/>
      <c r="O28" s="558"/>
      <c r="P28" s="558"/>
      <c r="Q28" s="558"/>
      <c r="R28" s="558"/>
      <c r="S28" s="558"/>
    </row>
    <row r="29" spans="2:19" s="602" customFormat="1" ht="37.5" customHeight="1" x14ac:dyDescent="0.2">
      <c r="B29" s="607" t="s">
        <v>252</v>
      </c>
      <c r="C29" s="601">
        <v>0</v>
      </c>
      <c r="D29" s="601">
        <v>0</v>
      </c>
      <c r="E29" s="601">
        <v>49828.936999999998</v>
      </c>
      <c r="F29" s="601">
        <v>53358.112999999998</v>
      </c>
      <c r="G29" s="601">
        <v>54224.112000000001</v>
      </c>
      <c r="H29" s="601">
        <v>54170.349000000002</v>
      </c>
      <c r="I29" s="612" t="s">
        <v>255</v>
      </c>
      <c r="J29" s="558"/>
      <c r="K29" s="558"/>
      <c r="L29" s="558"/>
      <c r="M29" s="558"/>
      <c r="N29" s="558"/>
      <c r="O29" s="558"/>
      <c r="P29" s="558"/>
      <c r="Q29" s="558"/>
      <c r="R29" s="558"/>
      <c r="S29" s="558"/>
    </row>
    <row r="30" spans="2:19" s="602" customFormat="1" ht="37.5" customHeight="1" x14ac:dyDescent="0.2">
      <c r="B30" s="607" t="s">
        <v>253</v>
      </c>
      <c r="C30" s="601">
        <v>9012.8089999999993</v>
      </c>
      <c r="D30" s="601">
        <v>9187.75</v>
      </c>
      <c r="E30" s="601">
        <v>9187.75</v>
      </c>
      <c r="F30" s="601">
        <v>3672</v>
      </c>
      <c r="G30" s="601">
        <v>3807</v>
      </c>
      <c r="H30" s="601">
        <v>2883</v>
      </c>
      <c r="I30" s="612" t="s">
        <v>256</v>
      </c>
      <c r="J30" s="558"/>
      <c r="K30" s="558"/>
      <c r="L30" s="558"/>
      <c r="M30" s="558"/>
      <c r="N30" s="558"/>
      <c r="O30" s="558"/>
      <c r="P30" s="558"/>
      <c r="Q30" s="558"/>
      <c r="R30" s="558"/>
      <c r="S30" s="558"/>
    </row>
    <row r="31" spans="2:19" s="602" customFormat="1" ht="37.5" customHeight="1" x14ac:dyDescent="0.2">
      <c r="B31" s="607" t="s">
        <v>1487</v>
      </c>
      <c r="C31" s="601">
        <v>0</v>
      </c>
      <c r="D31" s="601">
        <v>0</v>
      </c>
      <c r="E31" s="601">
        <v>65834.562999999995</v>
      </c>
      <c r="F31" s="601">
        <v>53592.303999999996</v>
      </c>
      <c r="G31" s="601">
        <v>67126.289000000004</v>
      </c>
      <c r="H31" s="601">
        <v>71054.947</v>
      </c>
      <c r="I31" s="612" t="s">
        <v>1488</v>
      </c>
      <c r="J31" s="558"/>
      <c r="K31" s="558"/>
      <c r="L31" s="558"/>
      <c r="M31" s="558"/>
      <c r="N31" s="558"/>
      <c r="O31" s="558"/>
      <c r="P31" s="558"/>
      <c r="Q31" s="558"/>
      <c r="R31" s="558"/>
      <c r="S31" s="558"/>
    </row>
    <row r="32" spans="2:19" s="602" customFormat="1" ht="37.5" customHeight="1" x14ac:dyDescent="0.2">
      <c r="B32" s="607" t="s">
        <v>1515</v>
      </c>
      <c r="C32" s="601">
        <v>0</v>
      </c>
      <c r="D32" s="601">
        <v>0</v>
      </c>
      <c r="E32" s="601">
        <v>0</v>
      </c>
      <c r="F32" s="601">
        <v>5252</v>
      </c>
      <c r="G32" s="601">
        <v>4962.9250000000002</v>
      </c>
      <c r="H32" s="601">
        <v>5214.7349999999997</v>
      </c>
      <c r="I32" s="612" t="s">
        <v>1535</v>
      </c>
      <c r="J32" s="558"/>
      <c r="K32" s="558"/>
      <c r="L32" s="558"/>
      <c r="M32" s="558"/>
      <c r="N32" s="558"/>
      <c r="O32" s="558"/>
      <c r="P32" s="558"/>
      <c r="Q32" s="558"/>
      <c r="R32" s="558"/>
      <c r="S32" s="558"/>
    </row>
    <row r="33" spans="2:19" s="602" customFormat="1" ht="37.5" customHeight="1" x14ac:dyDescent="0.2">
      <c r="B33" s="607" t="s">
        <v>1516</v>
      </c>
      <c r="C33" s="601">
        <v>0</v>
      </c>
      <c r="D33" s="601">
        <v>0</v>
      </c>
      <c r="E33" s="601">
        <v>0</v>
      </c>
      <c r="F33" s="601">
        <v>40000</v>
      </c>
      <c r="G33" s="601">
        <v>40300</v>
      </c>
      <c r="H33" s="601">
        <v>40300</v>
      </c>
      <c r="I33" s="612" t="s">
        <v>1536</v>
      </c>
      <c r="J33" s="558"/>
      <c r="K33" s="558"/>
      <c r="L33" s="558"/>
      <c r="M33" s="558"/>
      <c r="N33" s="558"/>
      <c r="O33" s="558"/>
      <c r="P33" s="558"/>
      <c r="Q33" s="558"/>
      <c r="R33" s="558"/>
      <c r="S33" s="558"/>
    </row>
    <row r="34" spans="2:19" s="602" customFormat="1" ht="15.75" customHeight="1" x14ac:dyDescent="0.2">
      <c r="B34" s="607"/>
      <c r="C34" s="601"/>
      <c r="D34" s="601"/>
      <c r="E34" s="601"/>
      <c r="F34" s="601"/>
      <c r="G34" s="601"/>
      <c r="H34" s="601"/>
      <c r="I34" s="612"/>
      <c r="J34" s="558"/>
      <c r="K34" s="558"/>
      <c r="L34" s="558"/>
      <c r="M34" s="558"/>
      <c r="N34" s="558"/>
      <c r="O34" s="558"/>
      <c r="P34" s="558"/>
      <c r="Q34" s="558"/>
      <c r="R34" s="558"/>
      <c r="S34" s="558"/>
    </row>
    <row r="35" spans="2:19" s="558" customFormat="1" ht="37.5" customHeight="1" x14ac:dyDescent="0.2">
      <c r="B35" s="608" t="s">
        <v>919</v>
      </c>
      <c r="C35" s="598">
        <v>176413.82799999998</v>
      </c>
      <c r="D35" s="598">
        <v>186340.503</v>
      </c>
      <c r="E35" s="598">
        <v>547497.08799999999</v>
      </c>
      <c r="F35" s="599">
        <v>749038.10100000002</v>
      </c>
      <c r="G35" s="599">
        <v>524106.02899999998</v>
      </c>
      <c r="H35" s="599">
        <v>573659.98499999999</v>
      </c>
      <c r="I35" s="570" t="s">
        <v>619</v>
      </c>
    </row>
    <row r="36" spans="2:19" s="602" customFormat="1" ht="37.5" customHeight="1" x14ac:dyDescent="0.2">
      <c r="B36" s="607" t="s">
        <v>257</v>
      </c>
      <c r="C36" s="601">
        <v>11934.61</v>
      </c>
      <c r="D36" s="601">
        <v>18851.555</v>
      </c>
      <c r="E36" s="601">
        <v>18568.11</v>
      </c>
      <c r="F36" s="601">
        <v>4211.6540000000005</v>
      </c>
      <c r="G36" s="601">
        <v>17477.934000000001</v>
      </c>
      <c r="H36" s="601">
        <v>11943.156000000001</v>
      </c>
      <c r="I36" s="612" t="s">
        <v>920</v>
      </c>
      <c r="J36" s="558"/>
      <c r="K36" s="558"/>
      <c r="L36" s="558"/>
      <c r="M36" s="558"/>
      <c r="N36" s="558"/>
      <c r="O36" s="558"/>
      <c r="P36" s="558"/>
      <c r="Q36" s="558"/>
      <c r="R36" s="558"/>
      <c r="S36" s="558"/>
    </row>
    <row r="37" spans="2:19" s="602" customFormat="1" ht="37.5" customHeight="1" x14ac:dyDescent="0.2">
      <c r="B37" s="607" t="s">
        <v>158</v>
      </c>
      <c r="C37" s="601">
        <v>164479.21799999999</v>
      </c>
      <c r="D37" s="601">
        <v>167488.948</v>
      </c>
      <c r="E37" s="601">
        <v>528928.978</v>
      </c>
      <c r="F37" s="601">
        <v>744826.44700000004</v>
      </c>
      <c r="G37" s="601">
        <v>506628.09499999997</v>
      </c>
      <c r="H37" s="601">
        <v>561716.82900000003</v>
      </c>
      <c r="I37" s="612" t="s">
        <v>765</v>
      </c>
      <c r="J37" s="558"/>
      <c r="K37" s="558"/>
      <c r="L37" s="558"/>
      <c r="M37" s="558"/>
      <c r="N37" s="558"/>
      <c r="O37" s="558"/>
      <c r="P37" s="558"/>
      <c r="Q37" s="558"/>
      <c r="R37" s="558"/>
      <c r="S37" s="558"/>
    </row>
    <row r="38" spans="2:19" s="602" customFormat="1" ht="37.5" customHeight="1" x14ac:dyDescent="0.2">
      <c r="B38" s="607" t="s">
        <v>159</v>
      </c>
      <c r="C38" s="601">
        <v>0</v>
      </c>
      <c r="D38" s="601">
        <v>0</v>
      </c>
      <c r="E38" s="601">
        <v>0</v>
      </c>
      <c r="F38" s="601">
        <v>0</v>
      </c>
      <c r="G38" s="601">
        <v>0</v>
      </c>
      <c r="H38" s="601">
        <v>0</v>
      </c>
      <c r="I38" s="612" t="s">
        <v>766</v>
      </c>
      <c r="J38" s="558"/>
      <c r="K38" s="558"/>
      <c r="L38" s="558"/>
      <c r="M38" s="558"/>
      <c r="N38" s="558"/>
      <c r="O38" s="558"/>
      <c r="P38" s="558"/>
      <c r="Q38" s="558"/>
      <c r="R38" s="558"/>
      <c r="S38" s="558"/>
    </row>
    <row r="39" spans="2:19" s="602" customFormat="1" ht="15.75" customHeight="1" x14ac:dyDescent="0.2">
      <c r="B39" s="607"/>
      <c r="C39" s="601"/>
      <c r="D39" s="601"/>
      <c r="E39" s="601"/>
      <c r="F39" s="601"/>
      <c r="G39" s="601"/>
      <c r="H39" s="601"/>
      <c r="I39" s="612"/>
      <c r="J39" s="558"/>
      <c r="K39" s="558"/>
      <c r="L39" s="558"/>
      <c r="M39" s="558"/>
      <c r="N39" s="558"/>
      <c r="O39" s="558"/>
      <c r="P39" s="558"/>
      <c r="Q39" s="558"/>
      <c r="R39" s="558"/>
      <c r="S39" s="558"/>
    </row>
    <row r="40" spans="2:19" s="558" customFormat="1" ht="37.5" customHeight="1" x14ac:dyDescent="0.2">
      <c r="B40" s="605" t="s">
        <v>854</v>
      </c>
      <c r="C40" s="598">
        <v>754000</v>
      </c>
      <c r="D40" s="598">
        <v>835000</v>
      </c>
      <c r="E40" s="598">
        <v>1326550</v>
      </c>
      <c r="F40" s="599">
        <v>1382999.5649999999</v>
      </c>
      <c r="G40" s="599">
        <v>1390000</v>
      </c>
      <c r="H40" s="599">
        <v>1554000</v>
      </c>
      <c r="I40" s="570" t="s">
        <v>332</v>
      </c>
    </row>
    <row r="41" spans="2:19" s="359" customFormat="1" ht="24.95" customHeight="1" thickBot="1" x14ac:dyDescent="0.75">
      <c r="B41" s="609"/>
      <c r="C41" s="467"/>
      <c r="D41" s="467"/>
      <c r="E41" s="467"/>
      <c r="F41" s="467"/>
      <c r="G41" s="467"/>
      <c r="H41" s="467"/>
      <c r="I41" s="613"/>
    </row>
    <row r="42" spans="2:19" ht="9" customHeight="1" thickTop="1" x14ac:dyDescent="0.35">
      <c r="B42" s="610"/>
      <c r="I42" s="610"/>
    </row>
    <row r="43" spans="2:19" s="53" customFormat="1" ht="18.75" customHeight="1" x14ac:dyDescent="0.5">
      <c r="B43" s="614" t="s">
        <v>1776</v>
      </c>
      <c r="C43" s="334"/>
      <c r="D43" s="334"/>
      <c r="E43" s="334"/>
      <c r="F43" s="334"/>
      <c r="G43" s="334"/>
      <c r="H43" s="334"/>
      <c r="I43" s="614" t="s">
        <v>1777</v>
      </c>
    </row>
    <row r="44" spans="2:19" s="53" customFormat="1" ht="18.75" customHeight="1" x14ac:dyDescent="0.5">
      <c r="B44" s="521"/>
    </row>
    <row r="45" spans="2:19" s="37" customFormat="1" ht="21.75" x14ac:dyDescent="0.5">
      <c r="B45" s="611"/>
    </row>
    <row r="46" spans="2:19" ht="21.75" customHeight="1" x14ac:dyDescent="0.5">
      <c r="B46" s="610"/>
      <c r="H46" s="37"/>
    </row>
    <row r="47" spans="2:19" x14ac:dyDescent="0.35">
      <c r="B47" s="610"/>
      <c r="C47" s="165"/>
      <c r="D47" s="165"/>
      <c r="E47" s="165"/>
      <c r="F47" s="165"/>
      <c r="G47" s="165"/>
      <c r="H47" s="165"/>
      <c r="I47" s="165"/>
    </row>
    <row r="48" spans="2:19" x14ac:dyDescent="0.35">
      <c r="B48" s="610"/>
      <c r="C48" s="165"/>
      <c r="D48" s="165"/>
      <c r="E48" s="165"/>
      <c r="F48" s="165"/>
      <c r="G48" s="165"/>
      <c r="H48" s="165"/>
      <c r="I48" s="165"/>
    </row>
    <row r="49" spans="2:9" x14ac:dyDescent="0.35">
      <c r="B49" s="610"/>
      <c r="C49" s="165"/>
      <c r="D49" s="165"/>
      <c r="E49" s="165"/>
      <c r="F49" s="165"/>
      <c r="G49" s="165"/>
      <c r="H49" s="165"/>
      <c r="I49" s="165"/>
    </row>
    <row r="50" spans="2:9" x14ac:dyDescent="0.35">
      <c r="B50" s="610"/>
      <c r="C50" s="165"/>
      <c r="D50" s="165"/>
      <c r="E50" s="165"/>
      <c r="F50" s="165"/>
      <c r="G50" s="165"/>
      <c r="H50" s="165"/>
      <c r="I50" s="165"/>
    </row>
    <row r="51" spans="2:9" x14ac:dyDescent="0.35">
      <c r="B51" s="610"/>
      <c r="C51" s="165"/>
      <c r="D51" s="165"/>
      <c r="E51" s="165"/>
      <c r="F51" s="165"/>
      <c r="G51" s="165"/>
      <c r="H51" s="165"/>
      <c r="I51" s="165"/>
    </row>
    <row r="52" spans="2:9" x14ac:dyDescent="0.35">
      <c r="B52" s="610"/>
      <c r="C52" s="165"/>
      <c r="D52" s="165"/>
      <c r="E52" s="165"/>
      <c r="F52" s="165"/>
      <c r="G52" s="165"/>
      <c r="H52" s="165"/>
      <c r="I52" s="165"/>
    </row>
    <row r="53" spans="2:9" x14ac:dyDescent="0.35">
      <c r="B53" s="610"/>
      <c r="C53" s="165"/>
      <c r="D53" s="165"/>
      <c r="E53" s="165"/>
      <c r="F53" s="165"/>
      <c r="G53" s="165"/>
      <c r="H53" s="165"/>
      <c r="I53" s="165"/>
    </row>
    <row r="54" spans="2:9" x14ac:dyDescent="0.35">
      <c r="B54" s="610"/>
      <c r="C54" s="165"/>
      <c r="D54" s="165"/>
      <c r="E54" s="165"/>
      <c r="F54" s="165"/>
      <c r="G54" s="165"/>
      <c r="H54" s="165"/>
      <c r="I54" s="165"/>
    </row>
    <row r="55" spans="2:9" x14ac:dyDescent="0.35">
      <c r="B55" s="610"/>
      <c r="C55" s="165"/>
      <c r="D55" s="165"/>
      <c r="E55" s="165"/>
      <c r="F55" s="165"/>
      <c r="G55" s="165"/>
      <c r="H55" s="165"/>
      <c r="I55" s="165"/>
    </row>
    <row r="56" spans="2:9" x14ac:dyDescent="0.35">
      <c r="B56" s="610"/>
      <c r="C56" s="165"/>
      <c r="D56" s="165"/>
      <c r="E56" s="165"/>
      <c r="F56" s="165"/>
      <c r="G56" s="165"/>
      <c r="H56" s="165"/>
      <c r="I56" s="165"/>
    </row>
    <row r="57" spans="2:9" x14ac:dyDescent="0.35">
      <c r="B57" s="610"/>
      <c r="C57" s="165"/>
      <c r="D57" s="165"/>
      <c r="E57" s="165"/>
      <c r="F57" s="165"/>
      <c r="G57" s="165"/>
      <c r="H57" s="165"/>
      <c r="I57" s="165"/>
    </row>
    <row r="58" spans="2:9" x14ac:dyDescent="0.35">
      <c r="B58" s="610"/>
      <c r="C58" s="165"/>
      <c r="D58" s="165"/>
      <c r="E58" s="165"/>
      <c r="F58" s="165"/>
      <c r="G58" s="165"/>
      <c r="H58" s="165"/>
      <c r="I58" s="165"/>
    </row>
    <row r="59" spans="2:9" x14ac:dyDescent="0.35">
      <c r="B59" s="610"/>
      <c r="C59" s="165"/>
      <c r="D59" s="165"/>
      <c r="E59" s="165"/>
      <c r="F59" s="165"/>
      <c r="G59" s="165"/>
      <c r="H59" s="165"/>
      <c r="I59" s="165"/>
    </row>
    <row r="60" spans="2:9" x14ac:dyDescent="0.35">
      <c r="B60" s="610"/>
      <c r="C60" s="165"/>
      <c r="D60" s="165"/>
      <c r="E60" s="165"/>
      <c r="F60" s="165"/>
      <c r="G60" s="165"/>
      <c r="H60" s="165"/>
      <c r="I60" s="165"/>
    </row>
    <row r="61" spans="2:9" x14ac:dyDescent="0.35">
      <c r="B61" s="165"/>
      <c r="C61" s="165"/>
      <c r="D61" s="165"/>
      <c r="E61" s="165"/>
      <c r="F61" s="165"/>
      <c r="G61" s="165"/>
      <c r="H61" s="165"/>
      <c r="I61" s="165"/>
    </row>
    <row r="62" spans="2:9" x14ac:dyDescent="0.35">
      <c r="B62" s="165"/>
      <c r="C62" s="165"/>
      <c r="D62" s="165"/>
      <c r="E62" s="165"/>
      <c r="F62" s="165"/>
      <c r="G62" s="165"/>
      <c r="H62" s="165"/>
      <c r="I62" s="165"/>
    </row>
    <row r="63" spans="2:9" x14ac:dyDescent="0.35">
      <c r="B63" s="165"/>
      <c r="C63" s="165"/>
      <c r="D63" s="165"/>
      <c r="E63" s="165"/>
      <c r="F63" s="165"/>
      <c r="G63" s="165"/>
      <c r="H63" s="165"/>
      <c r="I63" s="165"/>
    </row>
    <row r="64" spans="2:9" x14ac:dyDescent="0.35">
      <c r="B64" s="165"/>
      <c r="C64" s="165"/>
      <c r="D64" s="165"/>
      <c r="E64" s="165"/>
      <c r="F64" s="165"/>
      <c r="G64" s="165"/>
      <c r="H64" s="165"/>
      <c r="I64" s="165"/>
    </row>
    <row r="65" spans="2:9" x14ac:dyDescent="0.35">
      <c r="B65" s="165"/>
      <c r="C65" s="165"/>
      <c r="D65" s="165"/>
      <c r="E65" s="165"/>
      <c r="F65" s="165"/>
      <c r="G65" s="165"/>
      <c r="H65" s="165"/>
      <c r="I65" s="165"/>
    </row>
    <row r="66" spans="2:9" x14ac:dyDescent="0.35">
      <c r="B66" s="165"/>
      <c r="C66" s="165"/>
      <c r="D66" s="165"/>
      <c r="E66" s="165"/>
      <c r="F66" s="165"/>
      <c r="G66" s="165"/>
      <c r="H66" s="165"/>
      <c r="I66" s="165"/>
    </row>
    <row r="67" spans="2:9" x14ac:dyDescent="0.35">
      <c r="B67" s="165"/>
    </row>
    <row r="68" spans="2:9" x14ac:dyDescent="0.35">
      <c r="B68" s="165"/>
    </row>
    <row r="69" spans="2:9" x14ac:dyDescent="0.35">
      <c r="B69" s="165"/>
    </row>
    <row r="70" spans="2:9" x14ac:dyDescent="0.35">
      <c r="B70" s="165"/>
    </row>
    <row r="71" spans="2:9" x14ac:dyDescent="0.35">
      <c r="B71" s="165"/>
    </row>
    <row r="72" spans="2:9" x14ac:dyDescent="0.35">
      <c r="B72" s="165"/>
    </row>
    <row r="73" spans="2:9" x14ac:dyDescent="0.35">
      <c r="B73" s="165"/>
    </row>
    <row r="74" spans="2:9" x14ac:dyDescent="0.35">
      <c r="B74" s="165"/>
    </row>
    <row r="75" spans="2:9" x14ac:dyDescent="0.35">
      <c r="B75" s="165"/>
    </row>
    <row r="76" spans="2:9" x14ac:dyDescent="0.35">
      <c r="B76" s="165"/>
    </row>
    <row r="77" spans="2:9" x14ac:dyDescent="0.35">
      <c r="B77" s="165"/>
    </row>
    <row r="78" spans="2:9" x14ac:dyDescent="0.35">
      <c r="B78" s="165"/>
    </row>
    <row r="79" spans="2:9" x14ac:dyDescent="0.35">
      <c r="B79" s="165"/>
    </row>
    <row r="80" spans="2:9" x14ac:dyDescent="0.35">
      <c r="B80" s="165"/>
    </row>
    <row r="81" spans="2:2" x14ac:dyDescent="0.35">
      <c r="B81" s="165"/>
    </row>
    <row r="82" spans="2:2" x14ac:dyDescent="0.35">
      <c r="B82" s="165"/>
    </row>
    <row r="83" spans="2:2" x14ac:dyDescent="0.35">
      <c r="B83" s="165"/>
    </row>
    <row r="84" spans="2:2" x14ac:dyDescent="0.35">
      <c r="B84" s="16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1" orientation="portrait" r:id="rId1"/>
  <headerFooter alignWithMargins="0">
    <oddFooter>&amp;C&amp;"Times New Roman,Regular"&amp;20- 37 -</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0"/>
  <dimension ref="B1:AE72"/>
  <sheetViews>
    <sheetView rightToLeft="1" view="pageBreakPreview" zoomScale="50" zoomScaleNormal="50" zoomScaleSheetLayoutView="50" workbookViewId="0"/>
  </sheetViews>
  <sheetFormatPr defaultRowHeight="15" x14ac:dyDescent="0.35"/>
  <cols>
    <col min="1" max="1" width="6.5703125" style="48" customWidth="1"/>
    <col min="2" max="2" width="55.7109375" style="48" customWidth="1"/>
    <col min="3" max="8" width="14.7109375" style="48" customWidth="1"/>
    <col min="9" max="9" width="65" style="48" customWidth="1"/>
    <col min="10" max="10" width="19.85546875" style="48" bestFit="1" customWidth="1"/>
    <col min="11" max="12" width="9.140625" style="48"/>
    <col min="13" max="13" width="13" style="48" bestFit="1" customWidth="1"/>
    <col min="14" max="14" width="9.140625" style="48"/>
    <col min="15" max="15" width="13" style="48" bestFit="1" customWidth="1"/>
    <col min="16" max="16" width="9.140625" style="48"/>
    <col min="17" max="18" width="15" style="48" bestFit="1" customWidth="1"/>
    <col min="19"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1" t="s">
        <v>1879</v>
      </c>
      <c r="C3" s="1919"/>
      <c r="D3" s="1919"/>
      <c r="E3" s="1919"/>
      <c r="F3" s="1919"/>
      <c r="G3" s="1919"/>
      <c r="H3" s="1919"/>
      <c r="I3" s="1919"/>
    </row>
    <row r="4" spans="2:22" s="5" customFormat="1" ht="12.75" customHeight="1" x14ac:dyDescent="0.85">
      <c r="B4" s="1578"/>
      <c r="C4" s="1578"/>
      <c r="D4" s="1578"/>
      <c r="E4" s="1578"/>
      <c r="F4" s="1578"/>
      <c r="G4" s="1578"/>
      <c r="H4" s="1578"/>
      <c r="I4" s="1578"/>
    </row>
    <row r="5" spans="2:22" ht="36.75" x14ac:dyDescent="0.85">
      <c r="B5" s="1771" t="s">
        <v>1880</v>
      </c>
      <c r="C5" s="1919"/>
      <c r="D5" s="1919"/>
      <c r="E5" s="1919"/>
      <c r="F5" s="1919"/>
      <c r="G5" s="1919"/>
      <c r="H5" s="1919"/>
      <c r="I5" s="1919"/>
    </row>
    <row r="6" spans="2:22" ht="19.5" customHeight="1" x14ac:dyDescent="0.65">
      <c r="B6" s="88"/>
      <c r="C6" s="86"/>
      <c r="D6" s="86"/>
      <c r="E6" s="86"/>
      <c r="F6" s="86"/>
      <c r="G6" s="86"/>
      <c r="H6" s="86"/>
    </row>
    <row r="7" spans="2:22" s="37" customFormat="1" ht="22.5" x14ac:dyDescent="0.5">
      <c r="B7" s="615" t="s">
        <v>1752</v>
      </c>
      <c r="C7" s="229"/>
      <c r="D7" s="229"/>
      <c r="E7" s="229"/>
      <c r="F7" s="229"/>
      <c r="G7" s="229"/>
      <c r="H7" s="229"/>
      <c r="I7" s="229" t="s">
        <v>1756</v>
      </c>
      <c r="M7" s="79"/>
    </row>
    <row r="8" spans="2:22" ht="18.75" customHeight="1" thickBot="1" x14ac:dyDescent="0.55000000000000004">
      <c r="B8" s="417"/>
      <c r="C8" s="417"/>
      <c r="D8" s="417"/>
      <c r="E8" s="417"/>
      <c r="F8" s="417"/>
      <c r="G8" s="417"/>
      <c r="H8" s="417"/>
      <c r="I8" s="417"/>
    </row>
    <row r="9" spans="2:22" s="258" customFormat="1" ht="24.95" customHeight="1" thickTop="1" x14ac:dyDescent="0.7">
      <c r="B9" s="1768" t="s">
        <v>887</v>
      </c>
      <c r="C9" s="1758">
        <v>2010</v>
      </c>
      <c r="D9" s="1758">
        <v>2011</v>
      </c>
      <c r="E9" s="1758">
        <v>2012</v>
      </c>
      <c r="F9" s="1758">
        <v>2013</v>
      </c>
      <c r="G9" s="1758">
        <v>2014</v>
      </c>
      <c r="H9" s="1758">
        <v>2015</v>
      </c>
      <c r="I9" s="1765" t="s">
        <v>886</v>
      </c>
    </row>
    <row r="10" spans="2:22" s="339" customFormat="1" ht="24.95" customHeight="1" x14ac:dyDescent="0.7">
      <c r="B10" s="1769"/>
      <c r="C10" s="1759"/>
      <c r="D10" s="1759"/>
      <c r="E10" s="1759"/>
      <c r="F10" s="1759"/>
      <c r="G10" s="1759"/>
      <c r="H10" s="1759"/>
      <c r="I10" s="1766"/>
    </row>
    <row r="11" spans="2:22" s="258" customFormat="1" ht="24.95" customHeight="1" x14ac:dyDescent="0.7">
      <c r="B11" s="1770"/>
      <c r="C11" s="1760"/>
      <c r="D11" s="1760"/>
      <c r="E11" s="1760"/>
      <c r="F11" s="1760"/>
      <c r="G11" s="1760"/>
      <c r="H11" s="1760"/>
      <c r="I11" s="1767"/>
    </row>
    <row r="12" spans="2:22" s="258" customFormat="1" ht="15" customHeight="1" x14ac:dyDescent="0.7">
      <c r="B12" s="378"/>
      <c r="C12" s="436"/>
      <c r="D12" s="436"/>
      <c r="E12" s="436"/>
      <c r="F12" s="436"/>
      <c r="G12" s="436"/>
      <c r="H12" s="436"/>
      <c r="I12" s="616"/>
    </row>
    <row r="13" spans="2:22" s="258" customFormat="1" ht="24.75" customHeight="1" x14ac:dyDescent="0.7">
      <c r="B13" s="378" t="s">
        <v>767</v>
      </c>
      <c r="C13" s="436"/>
      <c r="D13" s="436"/>
      <c r="E13" s="436"/>
      <c r="F13" s="436"/>
      <c r="G13" s="436"/>
      <c r="H13" s="436"/>
      <c r="I13" s="330" t="s">
        <v>403</v>
      </c>
    </row>
    <row r="14" spans="2:22" s="258" customFormat="1" ht="15" customHeight="1" x14ac:dyDescent="0.7">
      <c r="B14" s="625"/>
      <c r="C14" s="398"/>
      <c r="D14" s="398"/>
      <c r="E14" s="398"/>
      <c r="F14" s="398"/>
      <c r="G14" s="398"/>
      <c r="H14" s="398"/>
      <c r="I14" s="616"/>
    </row>
    <row r="15" spans="2:22" s="360" customFormat="1" ht="24.75" customHeight="1" x14ac:dyDescent="0.2">
      <c r="B15" s="608" t="s">
        <v>389</v>
      </c>
      <c r="C15" s="361">
        <v>480874.67</v>
      </c>
      <c r="D15" s="361">
        <v>520816.97499999998</v>
      </c>
      <c r="E15" s="361">
        <v>627649.14500000002</v>
      </c>
      <c r="F15" s="362">
        <v>585121.21499999997</v>
      </c>
      <c r="G15" s="362">
        <v>770905.26</v>
      </c>
      <c r="H15" s="362">
        <v>859467.04</v>
      </c>
      <c r="I15" s="617" t="s">
        <v>23</v>
      </c>
      <c r="J15" s="363"/>
      <c r="K15" s="363"/>
      <c r="L15" s="363"/>
      <c r="M15" s="363"/>
      <c r="N15" s="363"/>
      <c r="O15" s="363"/>
      <c r="P15" s="363"/>
      <c r="Q15" s="363"/>
      <c r="R15" s="363"/>
      <c r="S15" s="363"/>
    </row>
    <row r="16" spans="2:22" s="365" customFormat="1" ht="24.95" customHeight="1" x14ac:dyDescent="0.2">
      <c r="B16" s="607" t="s">
        <v>283</v>
      </c>
      <c r="C16" s="329">
        <v>12209.365</v>
      </c>
      <c r="D16" s="329">
        <v>12083.51</v>
      </c>
      <c r="E16" s="329">
        <v>11121.19</v>
      </c>
      <c r="F16" s="329">
        <v>10136.665000000001</v>
      </c>
      <c r="G16" s="329">
        <v>11189.07</v>
      </c>
      <c r="H16" s="329">
        <v>13814.86</v>
      </c>
      <c r="I16" s="619" t="s">
        <v>390</v>
      </c>
      <c r="J16" s="363"/>
      <c r="K16" s="363"/>
      <c r="L16" s="363"/>
      <c r="M16" s="363"/>
      <c r="N16" s="363"/>
      <c r="O16" s="363"/>
      <c r="P16" s="363"/>
      <c r="Q16" s="363"/>
      <c r="R16" s="363"/>
      <c r="S16" s="363"/>
    </row>
    <row r="17" spans="2:19" s="365" customFormat="1" ht="24.95" customHeight="1" x14ac:dyDescent="0.2">
      <c r="B17" s="607" t="s">
        <v>284</v>
      </c>
      <c r="C17" s="329">
        <v>138886.875</v>
      </c>
      <c r="D17" s="329">
        <v>147061.76999999999</v>
      </c>
      <c r="E17" s="329">
        <v>183311.43</v>
      </c>
      <c r="F17" s="329">
        <v>155884.19500000001</v>
      </c>
      <c r="G17" s="329">
        <v>189123.9</v>
      </c>
      <c r="H17" s="329">
        <v>192735.59</v>
      </c>
      <c r="I17" s="619" t="s">
        <v>747</v>
      </c>
      <c r="J17" s="363"/>
      <c r="K17" s="363"/>
      <c r="L17" s="363"/>
      <c r="M17" s="363"/>
      <c r="N17" s="363"/>
      <c r="O17" s="363"/>
      <c r="P17" s="363"/>
      <c r="Q17" s="363"/>
      <c r="R17" s="363"/>
      <c r="S17" s="363"/>
    </row>
    <row r="18" spans="2:19" s="365" customFormat="1" ht="24.95" customHeight="1" x14ac:dyDescent="0.2">
      <c r="B18" s="607" t="s">
        <v>744</v>
      </c>
      <c r="C18" s="329">
        <v>108907.23</v>
      </c>
      <c r="D18" s="329">
        <v>120291.02</v>
      </c>
      <c r="E18" s="329">
        <v>143638.565</v>
      </c>
      <c r="F18" s="329">
        <v>168757.75</v>
      </c>
      <c r="G18" s="329">
        <v>227479.67</v>
      </c>
      <c r="H18" s="329">
        <v>285240.89500000002</v>
      </c>
      <c r="I18" s="619" t="s">
        <v>391</v>
      </c>
      <c r="J18" s="363"/>
      <c r="K18" s="363"/>
      <c r="L18" s="363"/>
      <c r="M18" s="363"/>
      <c r="N18" s="363"/>
      <c r="O18" s="363"/>
      <c r="P18" s="363"/>
      <c r="Q18" s="363"/>
      <c r="R18" s="363"/>
      <c r="S18" s="363"/>
    </row>
    <row r="19" spans="2:19" s="365" customFormat="1" ht="24.95" customHeight="1" x14ac:dyDescent="0.2">
      <c r="B19" s="607" t="s">
        <v>285</v>
      </c>
      <c r="C19" s="329">
        <v>10845.065000000001</v>
      </c>
      <c r="D19" s="329">
        <v>11985.945</v>
      </c>
      <c r="E19" s="329">
        <v>12410.915000000001</v>
      </c>
      <c r="F19" s="329">
        <v>11571.46</v>
      </c>
      <c r="G19" s="329">
        <v>14604.415000000001</v>
      </c>
      <c r="H19" s="329">
        <v>19275.509999999998</v>
      </c>
      <c r="I19" s="619" t="s">
        <v>748</v>
      </c>
      <c r="J19" s="363"/>
      <c r="K19" s="363"/>
      <c r="L19" s="363"/>
      <c r="M19" s="363"/>
      <c r="N19" s="363"/>
      <c r="O19" s="363"/>
      <c r="P19" s="363"/>
      <c r="Q19" s="363"/>
      <c r="R19" s="363"/>
      <c r="S19" s="363"/>
    </row>
    <row r="20" spans="2:19" s="365" customFormat="1" ht="24.95" customHeight="1" x14ac:dyDescent="0.2">
      <c r="B20" s="607" t="s">
        <v>745</v>
      </c>
      <c r="C20" s="329">
        <v>29903.96</v>
      </c>
      <c r="D20" s="329">
        <v>32299.785</v>
      </c>
      <c r="E20" s="329">
        <v>35512.785000000003</v>
      </c>
      <c r="F20" s="329">
        <v>32823.735000000001</v>
      </c>
      <c r="G20" s="329">
        <v>41579.26</v>
      </c>
      <c r="H20" s="329">
        <v>47141.86</v>
      </c>
      <c r="I20" s="619" t="s">
        <v>392</v>
      </c>
      <c r="J20" s="363"/>
      <c r="K20" s="363"/>
      <c r="L20" s="363"/>
      <c r="M20" s="363"/>
      <c r="N20" s="363"/>
      <c r="O20" s="363"/>
      <c r="P20" s="363"/>
      <c r="Q20" s="363"/>
      <c r="R20" s="363"/>
      <c r="S20" s="363"/>
    </row>
    <row r="21" spans="2:19" s="365" customFormat="1" ht="24.95" customHeight="1" x14ac:dyDescent="0.2">
      <c r="B21" s="607" t="s">
        <v>393</v>
      </c>
      <c r="C21" s="329">
        <v>55731.504999999997</v>
      </c>
      <c r="D21" s="329">
        <v>59113</v>
      </c>
      <c r="E21" s="329">
        <v>70683.455000000002</v>
      </c>
      <c r="F21" s="329">
        <v>73051.240000000005</v>
      </c>
      <c r="G21" s="329">
        <v>98337.044999999998</v>
      </c>
      <c r="H21" s="329">
        <v>104387.41</v>
      </c>
      <c r="I21" s="619" t="s">
        <v>394</v>
      </c>
      <c r="J21" s="363"/>
      <c r="K21" s="363"/>
      <c r="L21" s="363"/>
      <c r="M21" s="363"/>
      <c r="N21" s="363"/>
      <c r="O21" s="363"/>
      <c r="P21" s="363"/>
      <c r="Q21" s="363"/>
      <c r="R21" s="363"/>
      <c r="S21" s="363"/>
    </row>
    <row r="22" spans="2:19" s="365" customFormat="1" ht="24.95" customHeight="1" x14ac:dyDescent="0.2">
      <c r="B22" s="607" t="s">
        <v>286</v>
      </c>
      <c r="C22" s="329">
        <v>2309.145</v>
      </c>
      <c r="D22" s="329">
        <v>2624.605</v>
      </c>
      <c r="E22" s="329">
        <v>3111.34</v>
      </c>
      <c r="F22" s="329">
        <v>2418.625</v>
      </c>
      <c r="G22" s="329">
        <v>3034.645</v>
      </c>
      <c r="H22" s="329">
        <v>3246.585</v>
      </c>
      <c r="I22" s="619" t="s">
        <v>677</v>
      </c>
      <c r="J22" s="363"/>
      <c r="K22" s="363"/>
      <c r="L22" s="363"/>
      <c r="M22" s="363"/>
      <c r="N22" s="363"/>
      <c r="O22" s="363"/>
      <c r="P22" s="363"/>
      <c r="Q22" s="363"/>
      <c r="R22" s="363"/>
      <c r="S22" s="363"/>
    </row>
    <row r="23" spans="2:19" s="365" customFormat="1" ht="24.95" customHeight="1" x14ac:dyDescent="0.2">
      <c r="B23" s="607" t="s">
        <v>395</v>
      </c>
      <c r="C23" s="329">
        <v>10673.795</v>
      </c>
      <c r="D23" s="329">
        <v>12768.99</v>
      </c>
      <c r="E23" s="329">
        <v>18419.715</v>
      </c>
      <c r="F23" s="329">
        <v>20036.52</v>
      </c>
      <c r="G23" s="329">
        <v>33656.92</v>
      </c>
      <c r="H23" s="329">
        <v>40249.985000000001</v>
      </c>
      <c r="I23" s="619" t="s">
        <v>233</v>
      </c>
      <c r="J23" s="363"/>
      <c r="K23" s="363"/>
      <c r="L23" s="363"/>
      <c r="M23" s="363"/>
      <c r="N23" s="363"/>
      <c r="O23" s="363"/>
      <c r="P23" s="363"/>
      <c r="Q23" s="363"/>
      <c r="R23" s="363"/>
      <c r="S23" s="363"/>
    </row>
    <row r="24" spans="2:19" s="365" customFormat="1" ht="24.95" customHeight="1" x14ac:dyDescent="0.2">
      <c r="B24" s="607" t="s">
        <v>746</v>
      </c>
      <c r="C24" s="329">
        <v>111407.73</v>
      </c>
      <c r="D24" s="329">
        <v>122588.35</v>
      </c>
      <c r="E24" s="329">
        <v>149439.75</v>
      </c>
      <c r="F24" s="329">
        <v>110441.02499999999</v>
      </c>
      <c r="G24" s="329">
        <v>151900.33499999999</v>
      </c>
      <c r="H24" s="329">
        <v>153374.345</v>
      </c>
      <c r="I24" s="619" t="s">
        <v>234</v>
      </c>
      <c r="J24" s="363"/>
      <c r="K24" s="363"/>
      <c r="L24" s="363"/>
      <c r="M24" s="363"/>
      <c r="N24" s="363"/>
      <c r="O24" s="363"/>
      <c r="P24" s="363"/>
      <c r="Q24" s="363"/>
      <c r="R24" s="363"/>
      <c r="S24" s="363"/>
    </row>
    <row r="25" spans="2:19" s="365" customFormat="1" ht="15" customHeight="1" x14ac:dyDescent="0.2">
      <c r="B25" s="626"/>
      <c r="C25" s="329"/>
      <c r="D25" s="329"/>
      <c r="E25" s="329"/>
      <c r="F25" s="329"/>
      <c r="G25" s="329"/>
      <c r="H25" s="329"/>
      <c r="I25" s="620"/>
      <c r="J25" s="363"/>
      <c r="K25" s="363"/>
      <c r="L25" s="363"/>
      <c r="M25" s="363"/>
      <c r="N25" s="363"/>
      <c r="O25" s="363"/>
      <c r="P25" s="363"/>
      <c r="Q25" s="363"/>
      <c r="R25" s="363"/>
      <c r="S25" s="363"/>
    </row>
    <row r="26" spans="2:19" s="360" customFormat="1" ht="24.95" customHeight="1" x14ac:dyDescent="0.2">
      <c r="B26" s="608" t="s">
        <v>235</v>
      </c>
      <c r="C26" s="362">
        <v>33489.355000000003</v>
      </c>
      <c r="D26" s="362">
        <v>36438.894999999997</v>
      </c>
      <c r="E26" s="362">
        <v>76544.294999999998</v>
      </c>
      <c r="F26" s="362">
        <v>26591.13</v>
      </c>
      <c r="G26" s="362">
        <v>34384.22</v>
      </c>
      <c r="H26" s="362">
        <v>33174.184999999998</v>
      </c>
      <c r="I26" s="617" t="s">
        <v>678</v>
      </c>
      <c r="J26" s="363"/>
      <c r="K26" s="363"/>
      <c r="L26" s="363"/>
      <c r="M26" s="363"/>
      <c r="N26" s="363"/>
      <c r="O26" s="363"/>
      <c r="P26" s="363"/>
      <c r="Q26" s="363"/>
      <c r="R26" s="363"/>
      <c r="S26" s="363"/>
    </row>
    <row r="27" spans="2:19" s="365" customFormat="1" ht="15" customHeight="1" x14ac:dyDescent="0.2">
      <c r="B27" s="626"/>
      <c r="C27" s="329"/>
      <c r="D27" s="329"/>
      <c r="E27" s="329"/>
      <c r="F27" s="329"/>
      <c r="G27" s="329"/>
      <c r="H27" s="329"/>
      <c r="I27" s="620"/>
      <c r="J27" s="363"/>
      <c r="K27" s="363"/>
      <c r="L27" s="363"/>
      <c r="M27" s="363"/>
      <c r="N27" s="363"/>
      <c r="O27" s="363"/>
      <c r="P27" s="363"/>
      <c r="Q27" s="363"/>
      <c r="R27" s="363"/>
      <c r="S27" s="363"/>
    </row>
    <row r="28" spans="2:19" s="360" customFormat="1" ht="24.95" customHeight="1" x14ac:dyDescent="0.2">
      <c r="B28" s="608" t="s">
        <v>236</v>
      </c>
      <c r="C28" s="362">
        <v>17991.025000000001</v>
      </c>
      <c r="D28" s="362">
        <v>22955.325000000001</v>
      </c>
      <c r="E28" s="362">
        <v>23560.485000000001</v>
      </c>
      <c r="F28" s="362">
        <v>12036.985000000001</v>
      </c>
      <c r="G28" s="362">
        <v>13421.514999999999</v>
      </c>
      <c r="H28" s="362">
        <v>10986.705</v>
      </c>
      <c r="I28" s="617" t="s">
        <v>53</v>
      </c>
      <c r="J28" s="363"/>
      <c r="K28" s="363"/>
      <c r="L28" s="363"/>
      <c r="M28" s="363"/>
      <c r="N28" s="363"/>
      <c r="O28" s="363"/>
      <c r="P28" s="363"/>
      <c r="Q28" s="363"/>
      <c r="R28" s="363"/>
      <c r="S28" s="363"/>
    </row>
    <row r="29" spans="2:19" s="365" customFormat="1" ht="15" customHeight="1" x14ac:dyDescent="0.2">
      <c r="B29" s="626"/>
      <c r="C29" s="329"/>
      <c r="D29" s="329"/>
      <c r="E29" s="329"/>
      <c r="F29" s="329"/>
      <c r="G29" s="329"/>
      <c r="H29" s="329"/>
      <c r="I29" s="620"/>
      <c r="J29" s="363"/>
      <c r="K29" s="363"/>
      <c r="L29" s="363"/>
      <c r="M29" s="363"/>
      <c r="N29" s="363"/>
      <c r="O29" s="363"/>
      <c r="P29" s="363"/>
      <c r="Q29" s="363"/>
      <c r="R29" s="363"/>
      <c r="S29" s="363"/>
    </row>
    <row r="30" spans="2:19" s="360" customFormat="1" ht="24.95" customHeight="1" x14ac:dyDescent="0.2">
      <c r="B30" s="608" t="s">
        <v>237</v>
      </c>
      <c r="C30" s="362">
        <v>8109.55</v>
      </c>
      <c r="D30" s="362">
        <v>7335.1149999999998</v>
      </c>
      <c r="E30" s="362">
        <v>6778.7</v>
      </c>
      <c r="F30" s="362">
        <v>3593.63</v>
      </c>
      <c r="G30" s="362">
        <v>4061.9</v>
      </c>
      <c r="H30" s="362">
        <v>5449.35</v>
      </c>
      <c r="I30" s="617" t="s">
        <v>238</v>
      </c>
      <c r="J30" s="363"/>
      <c r="K30" s="363"/>
      <c r="L30" s="363"/>
      <c r="M30" s="363"/>
      <c r="N30" s="363"/>
      <c r="O30" s="363"/>
      <c r="P30" s="363"/>
      <c r="Q30" s="363"/>
      <c r="R30" s="363"/>
      <c r="S30" s="363"/>
    </row>
    <row r="31" spans="2:19" s="365" customFormat="1" ht="15" customHeight="1" x14ac:dyDescent="0.2">
      <c r="B31" s="626"/>
      <c r="C31" s="329"/>
      <c r="D31" s="329"/>
      <c r="E31" s="329"/>
      <c r="F31" s="329"/>
      <c r="G31" s="329"/>
      <c r="H31" s="329"/>
      <c r="I31" s="620"/>
      <c r="J31" s="363"/>
      <c r="K31" s="363"/>
      <c r="L31" s="363"/>
      <c r="M31" s="363"/>
      <c r="N31" s="363"/>
      <c r="O31" s="363"/>
      <c r="P31" s="363"/>
      <c r="Q31" s="363"/>
      <c r="R31" s="363"/>
      <c r="S31" s="363"/>
    </row>
    <row r="32" spans="2:19" s="360" customFormat="1" ht="24.95" customHeight="1" x14ac:dyDescent="0.2">
      <c r="B32" s="608" t="s">
        <v>239</v>
      </c>
      <c r="C32" s="362">
        <v>55720.94</v>
      </c>
      <c r="D32" s="362">
        <v>68670.145000000004</v>
      </c>
      <c r="E32" s="362">
        <v>68445.264999999999</v>
      </c>
      <c r="F32" s="362">
        <v>53764.864999999998</v>
      </c>
      <c r="G32" s="362">
        <v>61420.235000000001</v>
      </c>
      <c r="H32" s="362">
        <v>62813.644999999997</v>
      </c>
      <c r="I32" s="617" t="s">
        <v>240</v>
      </c>
      <c r="J32" s="363"/>
      <c r="K32" s="363"/>
      <c r="L32" s="363"/>
      <c r="M32" s="363"/>
      <c r="N32" s="363"/>
      <c r="O32" s="363"/>
      <c r="P32" s="363"/>
      <c r="Q32" s="363"/>
      <c r="R32" s="363"/>
      <c r="S32" s="363"/>
    </row>
    <row r="33" spans="2:19" s="365" customFormat="1" ht="15" customHeight="1" x14ac:dyDescent="0.2">
      <c r="B33" s="626"/>
      <c r="C33" s="329"/>
      <c r="D33" s="329"/>
      <c r="E33" s="329"/>
      <c r="F33" s="329"/>
      <c r="G33" s="329"/>
      <c r="H33" s="329"/>
      <c r="I33" s="620"/>
      <c r="J33" s="363"/>
      <c r="K33" s="363"/>
      <c r="L33" s="363"/>
      <c r="M33" s="363"/>
      <c r="N33" s="363"/>
      <c r="O33" s="363"/>
      <c r="P33" s="363"/>
      <c r="Q33" s="363"/>
      <c r="R33" s="363"/>
      <c r="S33" s="363"/>
    </row>
    <row r="34" spans="2:19" s="360" customFormat="1" ht="24.95" customHeight="1" x14ac:dyDescent="0.2">
      <c r="B34" s="608" t="s">
        <v>241</v>
      </c>
      <c r="C34" s="362">
        <v>1190.0150000000001</v>
      </c>
      <c r="D34" s="362">
        <v>1385.8150000000001</v>
      </c>
      <c r="E34" s="362">
        <v>1573.63</v>
      </c>
      <c r="F34" s="362">
        <v>1303.53</v>
      </c>
      <c r="G34" s="362">
        <v>1724.645</v>
      </c>
      <c r="H34" s="362">
        <v>4377.6000000000004</v>
      </c>
      <c r="I34" s="617" t="s">
        <v>697</v>
      </c>
      <c r="J34" s="363"/>
      <c r="K34" s="363"/>
      <c r="L34" s="363"/>
      <c r="M34" s="363"/>
      <c r="N34" s="363"/>
      <c r="O34" s="363"/>
      <c r="P34" s="363"/>
      <c r="Q34" s="363"/>
      <c r="R34" s="363"/>
      <c r="S34" s="363"/>
    </row>
    <row r="35" spans="2:19" s="365" customFormat="1" ht="15" customHeight="1" x14ac:dyDescent="0.2">
      <c r="B35" s="626"/>
      <c r="C35" s="329"/>
      <c r="D35" s="329"/>
      <c r="E35" s="329"/>
      <c r="F35" s="329"/>
      <c r="G35" s="329"/>
      <c r="H35" s="329"/>
      <c r="I35" s="620"/>
      <c r="J35" s="363"/>
      <c r="K35" s="363"/>
      <c r="L35" s="363"/>
      <c r="M35" s="363"/>
      <c r="N35" s="363"/>
      <c r="O35" s="363"/>
      <c r="P35" s="363"/>
      <c r="Q35" s="363"/>
      <c r="R35" s="363"/>
      <c r="S35" s="363"/>
    </row>
    <row r="36" spans="2:19" s="360" customFormat="1" ht="24.95" customHeight="1" x14ac:dyDescent="0.2">
      <c r="B36" s="608" t="s">
        <v>242</v>
      </c>
      <c r="C36" s="362">
        <v>4059.79</v>
      </c>
      <c r="D36" s="362">
        <v>2802.335</v>
      </c>
      <c r="E36" s="362">
        <v>2837.355</v>
      </c>
      <c r="F36" s="362">
        <v>1876.7650000000001</v>
      </c>
      <c r="G36" s="362">
        <v>3139.29</v>
      </c>
      <c r="H36" s="362">
        <v>4148.335</v>
      </c>
      <c r="I36" s="617" t="s">
        <v>243</v>
      </c>
      <c r="J36" s="363"/>
      <c r="K36" s="363"/>
      <c r="L36" s="363"/>
      <c r="M36" s="363"/>
      <c r="N36" s="363"/>
      <c r="O36" s="363"/>
      <c r="P36" s="363"/>
      <c r="Q36" s="363"/>
      <c r="R36" s="363"/>
      <c r="S36" s="363"/>
    </row>
    <row r="37" spans="2:19" s="365" customFormat="1" ht="15" customHeight="1" x14ac:dyDescent="0.2">
      <c r="B37" s="626"/>
      <c r="C37" s="329"/>
      <c r="D37" s="329"/>
      <c r="E37" s="329"/>
      <c r="F37" s="329"/>
      <c r="G37" s="329"/>
      <c r="H37" s="329"/>
      <c r="I37" s="620"/>
      <c r="J37" s="363"/>
      <c r="K37" s="363"/>
      <c r="L37" s="363"/>
      <c r="M37" s="363"/>
      <c r="N37" s="363"/>
      <c r="O37" s="363"/>
      <c r="P37" s="363"/>
      <c r="Q37" s="363"/>
      <c r="R37" s="363"/>
      <c r="S37" s="363"/>
    </row>
    <row r="38" spans="2:19" s="360" customFormat="1" ht="24.95" customHeight="1" x14ac:dyDescent="0.2">
      <c r="B38" s="608" t="s">
        <v>399</v>
      </c>
      <c r="C38" s="362">
        <v>35389.18</v>
      </c>
      <c r="D38" s="362">
        <v>39187.195</v>
      </c>
      <c r="E38" s="362">
        <v>41711.224999999999</v>
      </c>
      <c r="F38" s="362">
        <v>16252.88</v>
      </c>
      <c r="G38" s="362">
        <v>19185.685000000001</v>
      </c>
      <c r="H38" s="362">
        <v>17162.02</v>
      </c>
      <c r="I38" s="617" t="s">
        <v>54</v>
      </c>
      <c r="J38" s="363"/>
      <c r="K38" s="363"/>
      <c r="L38" s="363"/>
      <c r="M38" s="363"/>
      <c r="N38" s="363"/>
      <c r="O38" s="363"/>
      <c r="P38" s="363"/>
      <c r="Q38" s="363"/>
      <c r="R38" s="363"/>
      <c r="S38" s="363"/>
    </row>
    <row r="39" spans="2:19" s="365" customFormat="1" ht="15" customHeight="1" x14ac:dyDescent="0.2">
      <c r="B39" s="626"/>
      <c r="C39" s="329"/>
      <c r="D39" s="329"/>
      <c r="E39" s="329"/>
      <c r="F39" s="329"/>
      <c r="G39" s="329"/>
      <c r="H39" s="329"/>
      <c r="I39" s="620"/>
      <c r="J39" s="363"/>
      <c r="K39" s="363"/>
      <c r="L39" s="363"/>
      <c r="M39" s="363"/>
      <c r="N39" s="363"/>
      <c r="O39" s="363"/>
      <c r="P39" s="363"/>
      <c r="Q39" s="363"/>
      <c r="R39" s="363"/>
      <c r="S39" s="363"/>
    </row>
    <row r="40" spans="2:19" s="360" customFormat="1" ht="24.95" customHeight="1" x14ac:dyDescent="0.2">
      <c r="B40" s="608" t="s">
        <v>259</v>
      </c>
      <c r="C40" s="362">
        <v>4730</v>
      </c>
      <c r="D40" s="362">
        <v>4971</v>
      </c>
      <c r="E40" s="362">
        <v>5091</v>
      </c>
      <c r="F40" s="362">
        <v>2767</v>
      </c>
      <c r="G40" s="362">
        <v>3018.5</v>
      </c>
      <c r="H40" s="362">
        <v>5733.3</v>
      </c>
      <c r="I40" s="617" t="s">
        <v>55</v>
      </c>
      <c r="J40" s="363"/>
      <c r="K40" s="363"/>
      <c r="L40" s="363"/>
      <c r="M40" s="363"/>
      <c r="N40" s="363"/>
      <c r="O40" s="363"/>
      <c r="P40" s="363"/>
      <c r="Q40" s="363"/>
      <c r="R40" s="363"/>
      <c r="S40" s="363"/>
    </row>
    <row r="41" spans="2:19" s="365" customFormat="1" ht="15" customHeight="1" x14ac:dyDescent="0.2">
      <c r="B41" s="626"/>
      <c r="C41" s="329"/>
      <c r="D41" s="329"/>
      <c r="E41" s="329"/>
      <c r="F41" s="329"/>
      <c r="G41" s="329"/>
      <c r="H41" s="329"/>
      <c r="I41" s="620"/>
      <c r="J41" s="363"/>
      <c r="K41" s="363"/>
      <c r="L41" s="363"/>
      <c r="M41" s="363"/>
      <c r="N41" s="363"/>
      <c r="O41" s="363"/>
      <c r="P41" s="363"/>
      <c r="Q41" s="363"/>
      <c r="R41" s="363"/>
      <c r="S41" s="363"/>
    </row>
    <row r="42" spans="2:19" s="360" customFormat="1" ht="24.95" customHeight="1" x14ac:dyDescent="0.2">
      <c r="B42" s="608" t="s">
        <v>244</v>
      </c>
      <c r="C42" s="362">
        <v>112445.47500000001</v>
      </c>
      <c r="D42" s="362">
        <v>130437.2</v>
      </c>
      <c r="E42" s="362">
        <v>472358.9</v>
      </c>
      <c r="F42" s="362">
        <v>679692</v>
      </c>
      <c r="G42" s="362">
        <v>478738.75</v>
      </c>
      <c r="H42" s="362">
        <v>550687.81999999995</v>
      </c>
      <c r="I42" s="617" t="s">
        <v>777</v>
      </c>
      <c r="J42" s="363"/>
      <c r="K42" s="363"/>
      <c r="L42" s="363"/>
      <c r="M42" s="363"/>
      <c r="N42" s="363"/>
      <c r="O42" s="363"/>
      <c r="P42" s="363"/>
      <c r="Q42" s="363"/>
      <c r="R42" s="363"/>
      <c r="S42" s="363"/>
    </row>
    <row r="43" spans="2:19" s="365" customFormat="1" ht="15" customHeight="1" x14ac:dyDescent="0.2">
      <c r="B43" s="626"/>
      <c r="C43" s="329"/>
      <c r="D43" s="329"/>
      <c r="E43" s="329"/>
      <c r="F43" s="329"/>
      <c r="G43" s="329"/>
      <c r="H43" s="329"/>
      <c r="I43" s="620"/>
      <c r="J43" s="363"/>
      <c r="K43" s="363"/>
      <c r="L43" s="363"/>
      <c r="M43" s="363"/>
      <c r="N43" s="363"/>
      <c r="O43" s="363"/>
      <c r="P43" s="363"/>
      <c r="Q43" s="363"/>
      <c r="R43" s="363"/>
      <c r="S43" s="363"/>
    </row>
    <row r="44" spans="2:19" s="365" customFormat="1" ht="24.95" customHeight="1" x14ac:dyDescent="0.2">
      <c r="B44" s="605" t="s">
        <v>854</v>
      </c>
      <c r="C44" s="361">
        <v>754000.00000000012</v>
      </c>
      <c r="D44" s="361">
        <v>834999.99999999977</v>
      </c>
      <c r="E44" s="361">
        <v>1326550</v>
      </c>
      <c r="F44" s="362">
        <v>1383000</v>
      </c>
      <c r="G44" s="362">
        <v>1390000</v>
      </c>
      <c r="H44" s="362">
        <v>1554000</v>
      </c>
      <c r="I44" s="617" t="s">
        <v>332</v>
      </c>
      <c r="J44" s="363"/>
      <c r="K44" s="363"/>
      <c r="L44" s="363"/>
      <c r="M44" s="363"/>
      <c r="N44" s="363"/>
      <c r="O44" s="363"/>
      <c r="P44" s="363"/>
      <c r="Q44" s="363"/>
      <c r="R44" s="363"/>
      <c r="S44" s="363"/>
    </row>
    <row r="45" spans="2:19" s="360" customFormat="1" ht="24.95" customHeight="1" thickBot="1" x14ac:dyDescent="0.25">
      <c r="B45" s="605"/>
      <c r="C45" s="362"/>
      <c r="D45" s="362"/>
      <c r="E45" s="362"/>
      <c r="F45" s="362"/>
      <c r="G45" s="362"/>
      <c r="H45" s="362"/>
      <c r="I45" s="617"/>
      <c r="J45" s="363"/>
      <c r="K45" s="363"/>
      <c r="L45" s="363"/>
      <c r="M45" s="363"/>
      <c r="N45" s="363"/>
      <c r="O45" s="363"/>
      <c r="P45" s="363"/>
      <c r="Q45" s="363"/>
      <c r="R45" s="363"/>
      <c r="S45" s="363"/>
    </row>
    <row r="46" spans="2:19" s="365" customFormat="1" ht="15" customHeight="1" thickTop="1" x14ac:dyDescent="0.2">
      <c r="B46" s="627"/>
      <c r="C46" s="624"/>
      <c r="D46" s="624"/>
      <c r="E46" s="624"/>
      <c r="F46" s="624"/>
      <c r="G46" s="624"/>
      <c r="H46" s="624"/>
      <c r="I46" s="621"/>
      <c r="J46" s="363"/>
      <c r="K46" s="363"/>
      <c r="L46" s="363"/>
      <c r="M46" s="363"/>
      <c r="N46" s="363"/>
      <c r="O46" s="363"/>
      <c r="P46" s="363"/>
      <c r="Q46" s="363"/>
      <c r="R46" s="363"/>
      <c r="S46" s="363"/>
    </row>
    <row r="47" spans="2:19" s="365" customFormat="1" ht="24.75" customHeight="1" x14ac:dyDescent="0.2">
      <c r="B47" s="626" t="s">
        <v>404</v>
      </c>
      <c r="C47" s="329"/>
      <c r="D47" s="329"/>
      <c r="E47" s="329"/>
      <c r="F47" s="329"/>
      <c r="G47" s="329"/>
      <c r="H47" s="329"/>
      <c r="I47" s="622" t="s">
        <v>743</v>
      </c>
      <c r="J47" s="363"/>
      <c r="K47" s="363"/>
      <c r="L47" s="363"/>
      <c r="M47" s="363"/>
      <c r="N47" s="363"/>
      <c r="O47" s="363"/>
      <c r="P47" s="363"/>
      <c r="Q47" s="363"/>
      <c r="R47" s="363"/>
      <c r="S47" s="363"/>
    </row>
    <row r="48" spans="2:19" s="365" customFormat="1" ht="15" customHeight="1" x14ac:dyDescent="0.2">
      <c r="B48" s="626"/>
      <c r="C48" s="329"/>
      <c r="D48" s="329"/>
      <c r="E48" s="329"/>
      <c r="F48" s="329"/>
      <c r="G48" s="329"/>
      <c r="H48" s="329"/>
      <c r="I48" s="620"/>
      <c r="J48" s="363"/>
      <c r="K48" s="363"/>
      <c r="L48" s="363"/>
      <c r="M48" s="363"/>
      <c r="N48" s="363"/>
      <c r="O48" s="363"/>
      <c r="P48" s="363"/>
      <c r="Q48" s="363"/>
      <c r="R48" s="363"/>
      <c r="S48" s="363"/>
    </row>
    <row r="49" spans="2:31" s="360" customFormat="1" ht="24.95" customHeight="1" x14ac:dyDescent="0.2">
      <c r="B49" s="605" t="s">
        <v>778</v>
      </c>
      <c r="C49" s="361">
        <v>341772.255</v>
      </c>
      <c r="D49" s="361">
        <v>360145.97000000003</v>
      </c>
      <c r="E49" s="361">
        <v>837746.09000000008</v>
      </c>
      <c r="F49" s="362">
        <v>1035907</v>
      </c>
      <c r="G49" s="362">
        <v>921043.71499999997</v>
      </c>
      <c r="H49" s="362">
        <v>1040516.72</v>
      </c>
      <c r="I49" s="617" t="s">
        <v>862</v>
      </c>
      <c r="J49" s="363"/>
      <c r="K49" s="363"/>
      <c r="L49" s="363"/>
      <c r="M49" s="363"/>
      <c r="N49" s="363"/>
      <c r="O49" s="363"/>
      <c r="P49" s="363"/>
      <c r="Q49" s="363"/>
      <c r="R49" s="363"/>
      <c r="S49" s="363"/>
      <c r="T49" s="363"/>
      <c r="U49" s="363"/>
      <c r="V49" s="363"/>
      <c r="W49" s="363"/>
      <c r="X49" s="363"/>
      <c r="Y49" s="363"/>
      <c r="Z49" s="363"/>
      <c r="AA49" s="363"/>
      <c r="AB49" s="363"/>
      <c r="AC49" s="363"/>
      <c r="AD49" s="363"/>
      <c r="AE49" s="363"/>
    </row>
    <row r="50" spans="2:31" s="365" customFormat="1" ht="24.95" customHeight="1" x14ac:dyDescent="0.2">
      <c r="B50" s="607" t="s">
        <v>779</v>
      </c>
      <c r="C50" s="329">
        <v>154465.47</v>
      </c>
      <c r="D50" s="329">
        <v>155500.13500000001</v>
      </c>
      <c r="E50" s="329">
        <v>209061.47</v>
      </c>
      <c r="F50" s="329">
        <v>287064</v>
      </c>
      <c r="G50" s="329">
        <v>390296.88</v>
      </c>
      <c r="H50" s="329">
        <v>403347.81</v>
      </c>
      <c r="I50" s="619" t="s">
        <v>56</v>
      </c>
      <c r="J50" s="363"/>
      <c r="K50" s="363"/>
      <c r="L50" s="363"/>
      <c r="M50" s="363"/>
      <c r="N50" s="363"/>
      <c r="O50" s="363"/>
      <c r="P50" s="363"/>
      <c r="Q50" s="363"/>
      <c r="R50" s="363"/>
      <c r="S50" s="363"/>
      <c r="T50" s="363"/>
      <c r="U50" s="363"/>
      <c r="V50" s="363"/>
      <c r="W50" s="363"/>
      <c r="X50" s="363"/>
      <c r="Y50" s="363"/>
      <c r="Z50" s="363"/>
      <c r="AA50" s="363"/>
      <c r="AB50" s="363"/>
      <c r="AC50" s="363"/>
      <c r="AD50" s="363"/>
      <c r="AE50" s="363"/>
    </row>
    <row r="51" spans="2:31" s="365" customFormat="1" ht="24.95" customHeight="1" x14ac:dyDescent="0.2">
      <c r="B51" s="607" t="s">
        <v>144</v>
      </c>
      <c r="C51" s="329">
        <v>33236.294999999998</v>
      </c>
      <c r="D51" s="329">
        <v>33524.949999999997</v>
      </c>
      <c r="E51" s="329">
        <v>37439.724999999999</v>
      </c>
      <c r="F51" s="329">
        <v>56661</v>
      </c>
      <c r="G51" s="329">
        <v>76542.845000000001</v>
      </c>
      <c r="H51" s="329">
        <v>93051.345000000001</v>
      </c>
      <c r="I51" s="619" t="s">
        <v>57</v>
      </c>
      <c r="J51" s="363"/>
      <c r="K51" s="363"/>
      <c r="L51" s="363"/>
      <c r="M51" s="363"/>
      <c r="N51" s="363"/>
      <c r="O51" s="363"/>
      <c r="P51" s="363"/>
      <c r="Q51" s="363"/>
      <c r="R51" s="363"/>
      <c r="S51" s="363"/>
      <c r="T51" s="363"/>
      <c r="U51" s="363"/>
      <c r="V51" s="363"/>
      <c r="W51" s="363"/>
      <c r="X51" s="363"/>
      <c r="Y51" s="363"/>
      <c r="Z51" s="363"/>
      <c r="AA51" s="363"/>
      <c r="AB51" s="363"/>
      <c r="AC51" s="363"/>
      <c r="AD51" s="363"/>
      <c r="AE51" s="363"/>
    </row>
    <row r="52" spans="2:31" s="365" customFormat="1" ht="24.95" customHeight="1" x14ac:dyDescent="0.2">
      <c r="B52" s="607" t="s">
        <v>145</v>
      </c>
      <c r="C52" s="329">
        <v>36947.49</v>
      </c>
      <c r="D52" s="329">
        <v>43517.885000000002</v>
      </c>
      <c r="E52" s="329">
        <v>90505.895000000004</v>
      </c>
      <c r="F52" s="329">
        <v>557438</v>
      </c>
      <c r="G52" s="329">
        <v>268232.99</v>
      </c>
      <c r="H52" s="329">
        <v>302042.565</v>
      </c>
      <c r="I52" s="619" t="s">
        <v>402</v>
      </c>
      <c r="J52" s="363"/>
      <c r="K52" s="363"/>
      <c r="L52" s="363"/>
      <c r="M52" s="363"/>
      <c r="N52" s="363"/>
      <c r="O52" s="363"/>
      <c r="P52" s="363"/>
      <c r="Q52" s="363"/>
      <c r="R52" s="363"/>
      <c r="S52" s="363"/>
      <c r="T52" s="363"/>
      <c r="U52" s="363"/>
      <c r="V52" s="363"/>
      <c r="W52" s="363"/>
      <c r="X52" s="363"/>
      <c r="Y52" s="363"/>
      <c r="Z52" s="363"/>
      <c r="AA52" s="363"/>
      <c r="AB52" s="363"/>
      <c r="AC52" s="363"/>
      <c r="AD52" s="363"/>
      <c r="AE52" s="363"/>
    </row>
    <row r="53" spans="2:31" s="365" customFormat="1" ht="24.95" customHeight="1" x14ac:dyDescent="0.2">
      <c r="B53" s="607" t="s">
        <v>244</v>
      </c>
      <c r="C53" s="329">
        <v>117123</v>
      </c>
      <c r="D53" s="329">
        <v>127603</v>
      </c>
      <c r="E53" s="329">
        <v>500739</v>
      </c>
      <c r="F53" s="329">
        <v>134744</v>
      </c>
      <c r="G53" s="329">
        <v>185971</v>
      </c>
      <c r="H53" s="329">
        <v>242075</v>
      </c>
      <c r="I53" s="619" t="s">
        <v>777</v>
      </c>
      <c r="J53" s="363"/>
      <c r="K53" s="363"/>
      <c r="L53" s="363"/>
      <c r="M53" s="363"/>
      <c r="N53" s="363"/>
      <c r="O53" s="363"/>
      <c r="P53" s="363"/>
      <c r="Q53" s="363"/>
      <c r="R53" s="363"/>
      <c r="S53" s="363"/>
      <c r="T53" s="363"/>
      <c r="U53" s="363"/>
      <c r="V53" s="363"/>
      <c r="W53" s="363"/>
      <c r="X53" s="363"/>
      <c r="Y53" s="363"/>
      <c r="Z53" s="363"/>
      <c r="AA53" s="363"/>
      <c r="AB53" s="363"/>
      <c r="AC53" s="363"/>
      <c r="AD53" s="363"/>
      <c r="AE53" s="363"/>
    </row>
    <row r="54" spans="2:31" s="365" customFormat="1" ht="15" customHeight="1" x14ac:dyDescent="0.2">
      <c r="B54" s="626"/>
      <c r="C54" s="329"/>
      <c r="D54" s="329"/>
      <c r="E54" s="329"/>
      <c r="F54" s="329"/>
      <c r="G54" s="329"/>
      <c r="H54" s="329"/>
      <c r="I54" s="620"/>
      <c r="J54" s="363"/>
      <c r="K54" s="363"/>
      <c r="L54" s="363"/>
      <c r="M54" s="363"/>
      <c r="N54" s="363"/>
      <c r="O54" s="363"/>
      <c r="P54" s="363"/>
      <c r="Q54" s="363"/>
      <c r="R54" s="363"/>
      <c r="S54" s="363"/>
      <c r="T54" s="363"/>
      <c r="U54" s="363"/>
      <c r="V54" s="363"/>
      <c r="W54" s="363"/>
      <c r="X54" s="363"/>
      <c r="Y54" s="363"/>
      <c r="Z54" s="363"/>
      <c r="AA54" s="363"/>
      <c r="AB54" s="363"/>
      <c r="AC54" s="363"/>
      <c r="AD54" s="363"/>
      <c r="AE54" s="363"/>
    </row>
    <row r="55" spans="2:31" s="360" customFormat="1" ht="24.95" customHeight="1" x14ac:dyDescent="0.2">
      <c r="B55" s="605" t="s">
        <v>146</v>
      </c>
      <c r="C55" s="361">
        <v>327000</v>
      </c>
      <c r="D55" s="361">
        <v>380000</v>
      </c>
      <c r="E55" s="361">
        <v>375000</v>
      </c>
      <c r="F55" s="362">
        <v>275000</v>
      </c>
      <c r="G55" s="362">
        <v>380000</v>
      </c>
      <c r="H55" s="362">
        <v>410000</v>
      </c>
      <c r="I55" s="617" t="s">
        <v>754</v>
      </c>
      <c r="J55" s="363"/>
      <c r="K55" s="363"/>
      <c r="L55" s="363"/>
      <c r="M55" s="363"/>
      <c r="N55" s="363"/>
      <c r="O55" s="363"/>
      <c r="P55" s="363"/>
      <c r="Q55" s="363"/>
      <c r="R55" s="363"/>
      <c r="S55" s="363"/>
      <c r="T55" s="363"/>
      <c r="U55" s="363"/>
      <c r="V55" s="363"/>
      <c r="W55" s="363"/>
      <c r="X55" s="363"/>
      <c r="Y55" s="363"/>
      <c r="Z55" s="363"/>
      <c r="AA55" s="363"/>
      <c r="AB55" s="363"/>
      <c r="AC55" s="363"/>
      <c r="AD55" s="363"/>
      <c r="AE55" s="363"/>
    </row>
    <row r="56" spans="2:31" s="365" customFormat="1" ht="24.95" customHeight="1" x14ac:dyDescent="0.2">
      <c r="B56" s="607" t="s">
        <v>147</v>
      </c>
      <c r="C56" s="329">
        <v>315065.39</v>
      </c>
      <c r="D56" s="329">
        <v>361148.44500000001</v>
      </c>
      <c r="E56" s="329">
        <v>356431.89</v>
      </c>
      <c r="F56" s="329">
        <v>270788</v>
      </c>
      <c r="G56" s="329">
        <v>362522.06599999999</v>
      </c>
      <c r="H56" s="329">
        <v>398056.84399999998</v>
      </c>
      <c r="I56" s="619" t="s">
        <v>287</v>
      </c>
      <c r="J56" s="363"/>
      <c r="K56" s="363"/>
      <c r="L56" s="363"/>
      <c r="M56" s="363"/>
      <c r="N56" s="363"/>
      <c r="O56" s="363"/>
      <c r="P56" s="363"/>
      <c r="Q56" s="363"/>
      <c r="R56" s="363"/>
      <c r="S56" s="363"/>
      <c r="T56" s="363"/>
      <c r="U56" s="363"/>
      <c r="V56" s="363"/>
      <c r="W56" s="363"/>
      <c r="X56" s="363"/>
      <c r="Y56" s="363"/>
      <c r="Z56" s="363"/>
      <c r="AA56" s="363"/>
      <c r="AB56" s="363"/>
      <c r="AC56" s="363"/>
      <c r="AD56" s="363"/>
      <c r="AE56" s="363"/>
    </row>
    <row r="57" spans="2:31" s="365" customFormat="1" ht="24.95" customHeight="1" x14ac:dyDescent="0.2">
      <c r="B57" s="607" t="s">
        <v>148</v>
      </c>
      <c r="C57" s="329">
        <v>11934.61</v>
      </c>
      <c r="D57" s="329">
        <v>18851.555</v>
      </c>
      <c r="E57" s="329">
        <v>18568.11</v>
      </c>
      <c r="F57" s="329">
        <v>4212</v>
      </c>
      <c r="G57" s="329">
        <v>17477.934000000001</v>
      </c>
      <c r="H57" s="329">
        <v>11943.156000000001</v>
      </c>
      <c r="I57" s="619" t="s">
        <v>74</v>
      </c>
      <c r="J57" s="363"/>
      <c r="K57" s="363"/>
      <c r="L57" s="363"/>
      <c r="M57" s="363"/>
      <c r="N57" s="363"/>
      <c r="O57" s="363"/>
      <c r="P57" s="363"/>
      <c r="Q57" s="363"/>
      <c r="R57" s="363"/>
      <c r="S57" s="363"/>
      <c r="T57" s="363"/>
      <c r="U57" s="363"/>
      <c r="V57" s="363"/>
      <c r="W57" s="363"/>
      <c r="X57" s="363"/>
      <c r="Y57" s="363"/>
      <c r="Z57" s="363"/>
      <c r="AA57" s="363"/>
      <c r="AB57" s="363"/>
      <c r="AC57" s="363"/>
      <c r="AD57" s="363"/>
      <c r="AE57" s="363"/>
    </row>
    <row r="58" spans="2:31" s="365" customFormat="1" ht="15" customHeight="1" x14ac:dyDescent="0.2">
      <c r="B58" s="626"/>
      <c r="C58" s="329"/>
      <c r="D58" s="329"/>
      <c r="E58" s="329"/>
      <c r="F58" s="329"/>
      <c r="G58" s="329"/>
      <c r="H58" s="329"/>
      <c r="I58" s="620"/>
      <c r="J58" s="363"/>
      <c r="K58" s="363"/>
      <c r="L58" s="363"/>
      <c r="M58" s="363"/>
      <c r="N58" s="363"/>
      <c r="O58" s="363"/>
      <c r="P58" s="363"/>
      <c r="Q58" s="363"/>
      <c r="R58" s="363"/>
      <c r="S58" s="363"/>
      <c r="T58" s="363"/>
      <c r="U58" s="363"/>
      <c r="V58" s="363"/>
      <c r="W58" s="363"/>
      <c r="X58" s="363"/>
      <c r="Y58" s="363"/>
      <c r="Z58" s="363"/>
      <c r="AA58" s="363"/>
      <c r="AB58" s="363"/>
      <c r="AC58" s="363"/>
      <c r="AD58" s="363"/>
      <c r="AE58" s="363"/>
    </row>
    <row r="59" spans="2:31" s="360" customFormat="1" ht="24.95" customHeight="1" x14ac:dyDescent="0.2">
      <c r="B59" s="605" t="s">
        <v>1263</v>
      </c>
      <c r="C59" s="362">
        <v>85227.744999999995</v>
      </c>
      <c r="D59" s="362">
        <v>94854.03</v>
      </c>
      <c r="E59" s="362">
        <v>113803.91</v>
      </c>
      <c r="F59" s="362">
        <v>72093</v>
      </c>
      <c r="G59" s="362">
        <v>88956.285000000003</v>
      </c>
      <c r="H59" s="362">
        <v>103483.28</v>
      </c>
      <c r="I59" s="617" t="s">
        <v>921</v>
      </c>
      <c r="J59" s="363"/>
      <c r="K59" s="363"/>
      <c r="L59" s="363"/>
      <c r="M59" s="363"/>
      <c r="N59" s="363"/>
      <c r="O59" s="363"/>
      <c r="P59" s="363"/>
      <c r="Q59" s="363"/>
      <c r="R59" s="363"/>
      <c r="S59" s="363"/>
      <c r="T59" s="363"/>
      <c r="U59" s="363"/>
      <c r="V59" s="363"/>
      <c r="W59" s="363"/>
      <c r="X59" s="363"/>
      <c r="Y59" s="363"/>
      <c r="Z59" s="363"/>
      <c r="AA59" s="363"/>
      <c r="AB59" s="363"/>
      <c r="AC59" s="363"/>
      <c r="AD59" s="363"/>
      <c r="AE59" s="363"/>
    </row>
    <row r="60" spans="2:31" s="365" customFormat="1" ht="15" customHeight="1" x14ac:dyDescent="0.2">
      <c r="B60" s="626"/>
      <c r="C60" s="329"/>
      <c r="D60" s="329"/>
      <c r="E60" s="329"/>
      <c r="F60" s="329"/>
      <c r="G60" s="329"/>
      <c r="H60" s="329"/>
      <c r="I60" s="620"/>
      <c r="J60" s="363"/>
      <c r="K60" s="363"/>
      <c r="L60" s="363"/>
      <c r="M60" s="363"/>
      <c r="N60" s="363"/>
      <c r="O60" s="363"/>
      <c r="P60" s="363"/>
      <c r="Q60" s="363"/>
      <c r="R60" s="363"/>
      <c r="S60" s="363"/>
      <c r="T60" s="363"/>
      <c r="U60" s="363"/>
      <c r="V60" s="363"/>
      <c r="W60" s="363"/>
      <c r="X60" s="363"/>
      <c r="Y60" s="363"/>
      <c r="Z60" s="363"/>
      <c r="AA60" s="363"/>
      <c r="AB60" s="363"/>
      <c r="AC60" s="363"/>
      <c r="AD60" s="363"/>
      <c r="AE60" s="363"/>
    </row>
    <row r="61" spans="2:31" s="365" customFormat="1" ht="24.95" customHeight="1" x14ac:dyDescent="0.2">
      <c r="B61" s="605" t="s">
        <v>854</v>
      </c>
      <c r="C61" s="361">
        <v>754000</v>
      </c>
      <c r="D61" s="361">
        <v>835000</v>
      </c>
      <c r="E61" s="361">
        <v>1326550</v>
      </c>
      <c r="F61" s="362">
        <v>1383000</v>
      </c>
      <c r="G61" s="362">
        <v>1390000</v>
      </c>
      <c r="H61" s="362">
        <v>1554000</v>
      </c>
      <c r="I61" s="617" t="s">
        <v>332</v>
      </c>
      <c r="J61" s="363"/>
      <c r="K61" s="363"/>
      <c r="L61" s="363"/>
      <c r="M61" s="363"/>
      <c r="N61" s="363"/>
      <c r="O61" s="363"/>
      <c r="P61" s="363"/>
      <c r="Q61" s="363"/>
      <c r="R61" s="363"/>
      <c r="S61" s="363"/>
      <c r="T61" s="363"/>
      <c r="U61" s="363"/>
      <c r="V61" s="363"/>
      <c r="W61" s="363"/>
      <c r="X61" s="363"/>
      <c r="Y61" s="363"/>
      <c r="Z61" s="363"/>
      <c r="AA61" s="363"/>
      <c r="AB61" s="363"/>
      <c r="AC61" s="363"/>
      <c r="AD61" s="363"/>
      <c r="AE61" s="363"/>
    </row>
    <row r="62" spans="2:31" s="258" customFormat="1" ht="24.95" customHeight="1" thickBot="1" x14ac:dyDescent="0.75">
      <c r="B62" s="609"/>
      <c r="C62" s="1709"/>
      <c r="D62" s="1709"/>
      <c r="E62" s="1709"/>
      <c r="F62" s="1709"/>
      <c r="G62" s="1709"/>
      <c r="H62" s="1709"/>
      <c r="I62" s="623"/>
      <c r="J62" s="363"/>
      <c r="K62" s="363"/>
      <c r="L62" s="363"/>
      <c r="M62" s="363"/>
      <c r="N62" s="363"/>
      <c r="O62" s="363"/>
      <c r="P62" s="363"/>
    </row>
    <row r="63" spans="2:31" ht="9" customHeight="1" thickTop="1" x14ac:dyDescent="0.5">
      <c r="B63" s="37"/>
      <c r="C63" s="37"/>
      <c r="D63" s="37"/>
      <c r="E63" s="37"/>
      <c r="F63" s="37"/>
      <c r="G63" s="37"/>
      <c r="H63" s="37"/>
      <c r="I63" s="37"/>
      <c r="L63" s="157"/>
    </row>
    <row r="64" spans="2:31" s="53" customFormat="1" ht="18.75" customHeight="1" x14ac:dyDescent="0.5">
      <c r="B64" s="334" t="s">
        <v>1554</v>
      </c>
      <c r="C64" s="334"/>
      <c r="D64" s="334"/>
      <c r="E64" s="334"/>
      <c r="F64" s="334"/>
      <c r="G64" s="334"/>
      <c r="H64" s="334"/>
      <c r="I64" s="334" t="s">
        <v>1777</v>
      </c>
      <c r="L64" s="157"/>
    </row>
    <row r="65" spans="2:9" ht="21.75" x14ac:dyDescent="0.5">
      <c r="B65" s="37"/>
      <c r="C65" s="37"/>
      <c r="D65" s="37"/>
      <c r="E65" s="37"/>
      <c r="F65" s="37"/>
      <c r="G65" s="37"/>
      <c r="H65" s="37"/>
      <c r="I65" s="37"/>
    </row>
    <row r="66" spans="2:9" ht="21.75" x14ac:dyDescent="0.5">
      <c r="B66" s="37"/>
      <c r="C66" s="164"/>
      <c r="D66" s="164"/>
      <c r="E66" s="164"/>
      <c r="F66" s="164"/>
      <c r="G66" s="164"/>
      <c r="H66" s="164"/>
      <c r="I66" s="37"/>
    </row>
    <row r="67" spans="2:9" ht="21.75" x14ac:dyDescent="0.5">
      <c r="C67" s="92"/>
      <c r="D67" s="92"/>
      <c r="E67" s="92"/>
      <c r="F67" s="92"/>
      <c r="G67" s="92"/>
      <c r="H67" s="92"/>
    </row>
    <row r="68" spans="2:9" ht="21.75" x14ac:dyDescent="0.5">
      <c r="C68" s="37"/>
      <c r="D68" s="37"/>
      <c r="E68" s="37"/>
      <c r="F68" s="37"/>
      <c r="G68" s="37"/>
      <c r="H68" s="37"/>
    </row>
    <row r="69" spans="2:9" ht="21.75" x14ac:dyDescent="0.5">
      <c r="C69" s="92"/>
      <c r="D69" s="92"/>
      <c r="E69" s="92"/>
      <c r="F69" s="92"/>
      <c r="G69" s="92"/>
      <c r="H69" s="92"/>
    </row>
    <row r="72" spans="2:9" x14ac:dyDescent="0.35">
      <c r="C72"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Roman,Regular"&amp;20- 38 -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3"/>
  <sheetViews>
    <sheetView showGridLines="0" rightToLeft="1" zoomScale="70" zoomScaleNormal="70" workbookViewId="0"/>
  </sheetViews>
  <sheetFormatPr defaultRowHeight="12.75" x14ac:dyDescent="0.2"/>
  <cols>
    <col min="1" max="1" width="117" style="1613" customWidth="1"/>
    <col min="2" max="2" width="83.42578125" style="1613" customWidth="1"/>
    <col min="3" max="16384" width="9.140625" style="1613"/>
  </cols>
  <sheetData>
    <row r="1" spans="1:2" ht="43.5" customHeight="1" x14ac:dyDescent="0.2">
      <c r="A1" s="1755" t="s">
        <v>1959</v>
      </c>
      <c r="B1" s="1612"/>
    </row>
    <row r="2" spans="1:2" ht="12.75" customHeight="1" x14ac:dyDescent="0.2">
      <c r="A2" s="1755"/>
      <c r="B2" s="1614"/>
    </row>
    <row r="3" spans="1:2" ht="12.75" customHeight="1" x14ac:dyDescent="0.2">
      <c r="A3" s="1755"/>
      <c r="B3" s="1614"/>
    </row>
    <row r="4" spans="1:2" ht="12.75" customHeight="1" x14ac:dyDescent="0.2">
      <c r="A4" s="1755"/>
      <c r="B4" s="1614"/>
    </row>
    <row r="5" spans="1:2" ht="12.75" customHeight="1" x14ac:dyDescent="0.2">
      <c r="A5" s="1755"/>
      <c r="B5" s="1614"/>
    </row>
    <row r="6" spans="1:2" ht="12.75" customHeight="1" x14ac:dyDescent="0.2">
      <c r="A6" s="1755"/>
      <c r="B6" s="1614"/>
    </row>
    <row r="7" spans="1:2" ht="12.75" customHeight="1" x14ac:dyDescent="0.2">
      <c r="A7" s="1755"/>
      <c r="B7" s="1614"/>
    </row>
    <row r="8" spans="1:2" ht="12.75" customHeight="1" x14ac:dyDescent="0.2">
      <c r="A8" s="1755"/>
      <c r="B8" s="1614"/>
    </row>
    <row r="9" spans="1:2" ht="12.75" customHeight="1" x14ac:dyDescent="0.2">
      <c r="A9" s="1755"/>
      <c r="B9" s="1615"/>
    </row>
    <row r="10" spans="1:2" ht="12.75" customHeight="1" x14ac:dyDescent="0.2">
      <c r="A10" s="1755"/>
      <c r="B10" s="1614"/>
    </row>
    <row r="11" spans="1:2" ht="12.75" customHeight="1" x14ac:dyDescent="0.2">
      <c r="A11" s="1755"/>
      <c r="B11" s="1616"/>
    </row>
    <row r="12" spans="1:2" ht="12.75" customHeight="1" x14ac:dyDescent="0.2">
      <c r="A12" s="1755"/>
    </row>
    <row r="13" spans="1:2" ht="12.75" customHeight="1" x14ac:dyDescent="0.2">
      <c r="A13" s="1755"/>
    </row>
    <row r="14" spans="1:2" ht="12.75" customHeight="1" x14ac:dyDescent="0.2">
      <c r="A14" s="1755"/>
    </row>
    <row r="15" spans="1:2" ht="12.75" customHeight="1" x14ac:dyDescent="0.2">
      <c r="A15" s="1755"/>
    </row>
    <row r="16" spans="1:2" ht="12.75" customHeight="1" x14ac:dyDescent="0.2">
      <c r="A16" s="1755"/>
    </row>
    <row r="17" spans="1:1" ht="12.75" customHeight="1" x14ac:dyDescent="0.2">
      <c r="A17" s="1755"/>
    </row>
    <row r="18" spans="1:1" ht="12.75" customHeight="1" x14ac:dyDescent="0.2">
      <c r="A18" s="1755"/>
    </row>
    <row r="19" spans="1:1" ht="12.75" customHeight="1" x14ac:dyDescent="0.2">
      <c r="A19" s="1755"/>
    </row>
    <row r="20" spans="1:1" ht="12.75" customHeight="1" x14ac:dyDescent="0.2">
      <c r="A20" s="1755"/>
    </row>
    <row r="21" spans="1:1" ht="12.75" customHeight="1" x14ac:dyDescent="0.2">
      <c r="A21" s="1755"/>
    </row>
    <row r="22" spans="1:1" ht="12.75" customHeight="1" x14ac:dyDescent="0.2">
      <c r="A22" s="1755"/>
    </row>
    <row r="23" spans="1:1" ht="12.75" customHeight="1" x14ac:dyDescent="0.2">
      <c r="A23" s="1755"/>
    </row>
    <row r="24" spans="1:1" ht="12.75" customHeight="1" x14ac:dyDescent="0.2">
      <c r="A24" s="1755"/>
    </row>
    <row r="25" spans="1:1" ht="12.75" customHeight="1" x14ac:dyDescent="0.2">
      <c r="A25" s="1755"/>
    </row>
    <row r="26" spans="1:1" ht="12.75" customHeight="1" x14ac:dyDescent="0.2">
      <c r="A26" s="1755"/>
    </row>
    <row r="27" spans="1:1" ht="12.75" customHeight="1" x14ac:dyDescent="0.2">
      <c r="A27" s="1755"/>
    </row>
    <row r="28" spans="1:1" ht="12.75" customHeight="1" x14ac:dyDescent="0.2">
      <c r="A28" s="1755"/>
    </row>
    <row r="29" spans="1:1" ht="12.75" customHeight="1" x14ac:dyDescent="0.2">
      <c r="A29" s="1755"/>
    </row>
    <row r="30" spans="1:1" ht="12.75" customHeight="1" x14ac:dyDescent="0.2">
      <c r="A30" s="1755"/>
    </row>
    <row r="31" spans="1:1" ht="12.75" customHeight="1" x14ac:dyDescent="0.2">
      <c r="A31" s="1755"/>
    </row>
    <row r="32" spans="1:1" ht="12.75" customHeight="1" x14ac:dyDescent="0.2">
      <c r="A32" s="1755"/>
    </row>
    <row r="33" spans="1:1" ht="12.75" customHeight="1" x14ac:dyDescent="0.2">
      <c r="A33" s="1755"/>
    </row>
    <row r="34" spans="1:1" ht="12.75" customHeight="1" x14ac:dyDescent="0.2">
      <c r="A34" s="1755"/>
    </row>
    <row r="35" spans="1:1" ht="12.75" customHeight="1" x14ac:dyDescent="0.2">
      <c r="A35" s="1755"/>
    </row>
    <row r="36" spans="1:1" ht="12.75" customHeight="1" x14ac:dyDescent="0.2">
      <c r="A36" s="1755"/>
    </row>
    <row r="37" spans="1:1" ht="12.75" customHeight="1" x14ac:dyDescent="0.2">
      <c r="A37" s="1755"/>
    </row>
    <row r="38" spans="1:1" ht="12.75" customHeight="1" x14ac:dyDescent="0.2">
      <c r="A38" s="1755"/>
    </row>
    <row r="39" spans="1:1" ht="12.75" customHeight="1" x14ac:dyDescent="0.2">
      <c r="A39" s="1755"/>
    </row>
    <row r="40" spans="1:1" ht="12.75" customHeight="1" x14ac:dyDescent="0.2">
      <c r="A40" s="1755"/>
    </row>
    <row r="41" spans="1:1" ht="12.75" customHeight="1" x14ac:dyDescent="0.2">
      <c r="A41" s="1755"/>
    </row>
    <row r="42" spans="1:1" ht="12.75" customHeight="1" x14ac:dyDescent="0.2">
      <c r="A42" s="1755"/>
    </row>
    <row r="43" spans="1:1" ht="12.75" customHeight="1" x14ac:dyDescent="0.2">
      <c r="A43" s="1755"/>
    </row>
    <row r="44" spans="1:1" ht="12.75" customHeight="1" x14ac:dyDescent="0.2">
      <c r="A44" s="1755"/>
    </row>
    <row r="45" spans="1:1" ht="12.75" customHeight="1" x14ac:dyDescent="0.2">
      <c r="A45" s="1755"/>
    </row>
    <row r="46" spans="1:1" ht="12.75" customHeight="1" x14ac:dyDescent="0.2">
      <c r="A46" s="1755"/>
    </row>
    <row r="47" spans="1:1" ht="12.75" customHeight="1" x14ac:dyDescent="0.2">
      <c r="A47" s="1755"/>
    </row>
    <row r="48" spans="1:1" ht="12.75" customHeight="1" x14ac:dyDescent="0.2">
      <c r="A48" s="1755"/>
    </row>
    <row r="49" spans="1:1" ht="12.75" customHeight="1" x14ac:dyDescent="0.2">
      <c r="A49" s="1755"/>
    </row>
    <row r="50" spans="1:1" ht="12.75" customHeight="1" x14ac:dyDescent="0.2">
      <c r="A50" s="1755"/>
    </row>
    <row r="51" spans="1:1" ht="12.75" customHeight="1" x14ac:dyDescent="0.2">
      <c r="A51" s="1755"/>
    </row>
    <row r="52" spans="1:1" ht="12.75" customHeight="1" x14ac:dyDescent="0.2">
      <c r="A52" s="1755"/>
    </row>
    <row r="53" spans="1:1" ht="12.75" customHeight="1" x14ac:dyDescent="0.2">
      <c r="A53" s="1755"/>
    </row>
    <row r="54" spans="1:1" ht="12.75" customHeight="1" x14ac:dyDescent="0.2">
      <c r="A54" s="1755"/>
    </row>
    <row r="55" spans="1:1" ht="12.75" customHeight="1" x14ac:dyDescent="0.2">
      <c r="A55" s="1755"/>
    </row>
    <row r="56" spans="1:1" ht="12.75" customHeight="1" x14ac:dyDescent="0.2">
      <c r="A56" s="1755"/>
    </row>
    <row r="57" spans="1:1" ht="12.75" customHeight="1" x14ac:dyDescent="0.2">
      <c r="A57" s="1755"/>
    </row>
    <row r="58" spans="1:1" ht="12.75" customHeight="1" x14ac:dyDescent="0.2">
      <c r="A58" s="1755"/>
    </row>
    <row r="59" spans="1:1" ht="12.75" customHeight="1" x14ac:dyDescent="0.2">
      <c r="A59" s="1755"/>
    </row>
    <row r="60" spans="1:1" ht="12.75" customHeight="1" x14ac:dyDescent="0.2">
      <c r="A60" s="1755"/>
    </row>
    <row r="61" spans="1:1" ht="12.75" customHeight="1" x14ac:dyDescent="0.2">
      <c r="A61" s="1755"/>
    </row>
    <row r="62" spans="1:1" ht="12.75" customHeight="1" x14ac:dyDescent="0.2">
      <c r="A62" s="1755"/>
    </row>
    <row r="63" spans="1:1" ht="12.75" customHeight="1" x14ac:dyDescent="0.2">
      <c r="A63" s="1755"/>
    </row>
    <row r="64" spans="1:1" ht="12.75" customHeight="1" x14ac:dyDescent="0.2">
      <c r="A64" s="1755"/>
    </row>
    <row r="65" spans="1:1" ht="12.75" customHeight="1" x14ac:dyDescent="0.2">
      <c r="A65" s="1755"/>
    </row>
    <row r="66" spans="1:1" ht="12.75" customHeight="1" x14ac:dyDescent="0.2">
      <c r="A66" s="1755"/>
    </row>
    <row r="67" spans="1:1" ht="12.75" customHeight="1" x14ac:dyDescent="0.2">
      <c r="A67" s="1755"/>
    </row>
    <row r="68" spans="1:1" ht="12.75" customHeight="1" x14ac:dyDescent="0.2">
      <c r="A68" s="1755"/>
    </row>
    <row r="69" spans="1:1" ht="12.75" customHeight="1" x14ac:dyDescent="0.2">
      <c r="A69" s="1755"/>
    </row>
    <row r="70" spans="1:1" ht="12.75" customHeight="1" x14ac:dyDescent="0.2">
      <c r="A70" s="1755"/>
    </row>
    <row r="71" spans="1:1" ht="12.75" customHeight="1" x14ac:dyDescent="0.2">
      <c r="A71" s="1755"/>
    </row>
    <row r="72" spans="1:1" ht="12.75" customHeight="1" x14ac:dyDescent="0.2">
      <c r="A72" s="1755"/>
    </row>
    <row r="73" spans="1:1" ht="12.75" customHeight="1" x14ac:dyDescent="0.2">
      <c r="A73" s="1755"/>
    </row>
    <row r="74" spans="1:1" ht="12.75" customHeight="1" x14ac:dyDescent="0.2">
      <c r="A74" s="1755"/>
    </row>
    <row r="75" spans="1:1" ht="12.75" customHeight="1" x14ac:dyDescent="0.2">
      <c r="A75" s="1755"/>
    </row>
    <row r="76" spans="1:1" ht="12.75" customHeight="1" x14ac:dyDescent="0.2">
      <c r="A76" s="1755"/>
    </row>
    <row r="77" spans="1:1" ht="12.75" customHeight="1" x14ac:dyDescent="0.2">
      <c r="A77" s="1755"/>
    </row>
    <row r="78" spans="1:1" ht="12.75" customHeight="1" x14ac:dyDescent="0.2">
      <c r="A78" s="1755"/>
    </row>
    <row r="79" spans="1:1" ht="12.75" customHeight="1" x14ac:dyDescent="0.2">
      <c r="A79" s="1755"/>
    </row>
    <row r="80" spans="1:1" ht="12.75" customHeight="1" x14ac:dyDescent="0.2">
      <c r="A80" s="1755"/>
    </row>
    <row r="81" spans="1:1" ht="12.75" customHeight="1" x14ac:dyDescent="0.2">
      <c r="A81" s="1755"/>
    </row>
    <row r="82" spans="1:1" ht="12.75" customHeight="1" x14ac:dyDescent="0.2">
      <c r="A82" s="1755"/>
    </row>
    <row r="83" spans="1:1" ht="12.75" customHeight="1" x14ac:dyDescent="0.2">
      <c r="A83" s="1755"/>
    </row>
    <row r="84" spans="1:1" ht="12.75" customHeight="1" x14ac:dyDescent="0.2">
      <c r="A84" s="1755"/>
    </row>
    <row r="85" spans="1:1" ht="12.75" customHeight="1" x14ac:dyDescent="0.2">
      <c r="A85" s="1755"/>
    </row>
    <row r="86" spans="1:1" ht="12.75" customHeight="1" x14ac:dyDescent="0.2">
      <c r="A86" s="1755"/>
    </row>
    <row r="87" spans="1:1" ht="12.75" customHeight="1" x14ac:dyDescent="0.2">
      <c r="A87" s="1755"/>
    </row>
    <row r="88" spans="1:1" ht="12.75" customHeight="1" x14ac:dyDescent="0.2">
      <c r="A88" s="1755"/>
    </row>
    <row r="89" spans="1:1" ht="12.75" customHeight="1" x14ac:dyDescent="0.2">
      <c r="A89" s="1755"/>
    </row>
    <row r="90" spans="1:1" ht="12.75" customHeight="1" x14ac:dyDescent="0.2">
      <c r="A90" s="1755"/>
    </row>
    <row r="91" spans="1:1" ht="12.75" customHeight="1" x14ac:dyDescent="0.2">
      <c r="A91" s="1755"/>
    </row>
    <row r="92" spans="1:1" ht="12.75" customHeight="1" x14ac:dyDescent="0.2">
      <c r="A92" s="1755"/>
    </row>
    <row r="93" spans="1:1" ht="12.75" customHeight="1" x14ac:dyDescent="0.2">
      <c r="A93" s="1755"/>
    </row>
    <row r="94" spans="1:1" ht="12.75" customHeight="1" x14ac:dyDescent="0.2">
      <c r="A94" s="1755"/>
    </row>
    <row r="95" spans="1:1" ht="12.75" customHeight="1" x14ac:dyDescent="0.2">
      <c r="A95" s="1755"/>
    </row>
    <row r="96" spans="1:1" ht="12.75" customHeight="1" x14ac:dyDescent="0.2">
      <c r="A96" s="1755"/>
    </row>
    <row r="97" spans="1:1" ht="12.75" customHeight="1" x14ac:dyDescent="0.2">
      <c r="A97" s="1755"/>
    </row>
    <row r="98" spans="1:1" ht="12.75" customHeight="1" x14ac:dyDescent="0.2">
      <c r="A98" s="1755"/>
    </row>
    <row r="99" spans="1:1" ht="12.75" customHeight="1" x14ac:dyDescent="0.2">
      <c r="A99" s="1755"/>
    </row>
    <row r="100" spans="1:1" ht="12.75" customHeight="1" x14ac:dyDescent="0.2">
      <c r="A100" s="1755"/>
    </row>
    <row r="101" spans="1:1" ht="12.75" customHeight="1" x14ac:dyDescent="0.2">
      <c r="A101" s="1755"/>
    </row>
    <row r="102" spans="1:1" ht="12.75" customHeight="1" x14ac:dyDescent="0.2">
      <c r="A102" s="1755"/>
    </row>
    <row r="103" spans="1:1" ht="12.75" customHeight="1" x14ac:dyDescent="0.2">
      <c r="A103" s="1755"/>
    </row>
    <row r="104" spans="1:1" ht="12.75" customHeight="1" x14ac:dyDescent="0.2">
      <c r="A104" s="1755"/>
    </row>
    <row r="105" spans="1:1" ht="12.75" customHeight="1" x14ac:dyDescent="0.2">
      <c r="A105" s="1755"/>
    </row>
    <row r="106" spans="1:1" ht="12.75" customHeight="1" x14ac:dyDescent="0.2">
      <c r="A106" s="1755"/>
    </row>
    <row r="107" spans="1:1" ht="12.75" customHeight="1" x14ac:dyDescent="0.2">
      <c r="A107" s="1755"/>
    </row>
    <row r="108" spans="1:1" ht="12.75" customHeight="1" x14ac:dyDescent="0.2">
      <c r="A108" s="1755"/>
    </row>
    <row r="109" spans="1:1" ht="12.75" customHeight="1" x14ac:dyDescent="0.2">
      <c r="A109" s="1755"/>
    </row>
    <row r="110" spans="1:1" ht="12.75" customHeight="1" x14ac:dyDescent="0.2">
      <c r="A110" s="1755"/>
    </row>
    <row r="111" spans="1:1" ht="12.75" customHeight="1" x14ac:dyDescent="0.2">
      <c r="A111" s="1755"/>
    </row>
    <row r="112" spans="1:1" ht="12.75" customHeight="1" x14ac:dyDescent="0.2">
      <c r="A112" s="1755"/>
    </row>
    <row r="113" spans="1:1" ht="12.75" customHeight="1" x14ac:dyDescent="0.2">
      <c r="A113" s="1755"/>
    </row>
    <row r="114" spans="1:1" ht="12.75" customHeight="1" x14ac:dyDescent="0.2">
      <c r="A114" s="1755"/>
    </row>
    <row r="115" spans="1:1" ht="12.75" customHeight="1" x14ac:dyDescent="0.2">
      <c r="A115" s="1755"/>
    </row>
    <row r="116" spans="1:1" ht="12.75" customHeight="1" x14ac:dyDescent="0.2">
      <c r="A116" s="1755"/>
    </row>
    <row r="117" spans="1:1" ht="12.75" customHeight="1" x14ac:dyDescent="0.2">
      <c r="A117" s="1755"/>
    </row>
    <row r="118" spans="1:1" ht="12.75" customHeight="1" x14ac:dyDescent="0.2">
      <c r="A118" s="1755"/>
    </row>
    <row r="119" spans="1:1" ht="12.75" customHeight="1" x14ac:dyDescent="0.2">
      <c r="A119" s="1755"/>
    </row>
    <row r="120" spans="1:1" ht="12.75" customHeight="1" x14ac:dyDescent="0.2">
      <c r="A120" s="1755"/>
    </row>
    <row r="121" spans="1:1" ht="12.75" customHeight="1" x14ac:dyDescent="0.2">
      <c r="A121" s="1755"/>
    </row>
    <row r="122" spans="1:1" ht="12.75" customHeight="1" x14ac:dyDescent="0.2">
      <c r="A122" s="1755"/>
    </row>
    <row r="123" spans="1:1" ht="12.75" customHeight="1" x14ac:dyDescent="0.2">
      <c r="A123" s="1755"/>
    </row>
    <row r="124" spans="1:1" ht="12.75" customHeight="1" x14ac:dyDescent="0.2">
      <c r="A124" s="1755"/>
    </row>
    <row r="125" spans="1:1" ht="12.75" customHeight="1" x14ac:dyDescent="0.2">
      <c r="A125" s="1755"/>
    </row>
    <row r="126" spans="1:1" ht="12.75" customHeight="1" x14ac:dyDescent="0.2">
      <c r="A126" s="1755"/>
    </row>
    <row r="127" spans="1:1" ht="12.75" customHeight="1" x14ac:dyDescent="0.2">
      <c r="A127" s="1755"/>
    </row>
    <row r="128" spans="1:1" ht="12.75" customHeight="1" x14ac:dyDescent="0.2">
      <c r="A128" s="1755"/>
    </row>
    <row r="129" spans="1:1" ht="12.75" customHeight="1" x14ac:dyDescent="0.2">
      <c r="A129" s="1755"/>
    </row>
    <row r="130" spans="1:1" ht="12.75" customHeight="1" x14ac:dyDescent="0.2">
      <c r="A130" s="1755"/>
    </row>
    <row r="131" spans="1:1" ht="12.75" customHeight="1" x14ac:dyDescent="0.2">
      <c r="A131" s="1755"/>
    </row>
    <row r="132" spans="1:1" ht="12.75" customHeight="1" x14ac:dyDescent="0.2">
      <c r="A132" s="1755"/>
    </row>
    <row r="133" spans="1:1" ht="12.75" customHeight="1" x14ac:dyDescent="0.2">
      <c r="A133" s="1755"/>
    </row>
    <row r="134" spans="1:1" ht="12.75" customHeight="1" x14ac:dyDescent="0.2">
      <c r="A134" s="1755"/>
    </row>
    <row r="135" spans="1:1" ht="12.75" customHeight="1" x14ac:dyDescent="0.2">
      <c r="A135" s="1755"/>
    </row>
    <row r="136" spans="1:1" ht="12.75" customHeight="1" x14ac:dyDescent="0.2">
      <c r="A136" s="1755"/>
    </row>
    <row r="137" spans="1:1" ht="12.75" customHeight="1" x14ac:dyDescent="0.2">
      <c r="A137" s="1755"/>
    </row>
    <row r="138" spans="1:1" ht="12.75" customHeight="1" x14ac:dyDescent="0.2">
      <c r="A138" s="1755"/>
    </row>
    <row r="139" spans="1:1" ht="12.75" customHeight="1" x14ac:dyDescent="0.2">
      <c r="A139" s="1755"/>
    </row>
    <row r="140" spans="1:1" ht="12.75" customHeight="1" x14ac:dyDescent="0.2">
      <c r="A140" s="1755"/>
    </row>
    <row r="141" spans="1:1" ht="12.75" customHeight="1" x14ac:dyDescent="0.2">
      <c r="A141" s="1755"/>
    </row>
    <row r="142" spans="1:1" ht="12.75" customHeight="1" x14ac:dyDescent="0.2">
      <c r="A142" s="1755"/>
    </row>
    <row r="143" spans="1:1" ht="12.75" customHeight="1" x14ac:dyDescent="0.2">
      <c r="A143" s="1755"/>
    </row>
    <row r="144" spans="1:1" ht="12.75" customHeight="1" x14ac:dyDescent="0.2">
      <c r="A144" s="1755"/>
    </row>
    <row r="145" spans="1:1" ht="12.75" customHeight="1" x14ac:dyDescent="0.2">
      <c r="A145" s="1755"/>
    </row>
    <row r="146" spans="1:1" ht="12.75" customHeight="1" x14ac:dyDescent="0.2">
      <c r="A146" s="1755"/>
    </row>
    <row r="147" spans="1:1" ht="12.75" customHeight="1" x14ac:dyDescent="0.2">
      <c r="A147" s="1755"/>
    </row>
    <row r="148" spans="1:1" ht="12.75" customHeight="1" x14ac:dyDescent="0.2">
      <c r="A148" s="1755"/>
    </row>
    <row r="149" spans="1:1" ht="12.75" customHeight="1" x14ac:dyDescent="0.45">
      <c r="A149" s="1617"/>
    </row>
    <row r="150" spans="1:1" ht="12.75" customHeight="1" x14ac:dyDescent="0.45">
      <c r="A150" s="1617"/>
    </row>
    <row r="151" spans="1:1" ht="12.75" customHeight="1" x14ac:dyDescent="0.45">
      <c r="A151" s="1617"/>
    </row>
    <row r="152" spans="1:1" ht="12.75" customHeight="1" x14ac:dyDescent="0.45">
      <c r="A152" s="1617"/>
    </row>
    <row r="153" spans="1:1" ht="12.75" customHeight="1" x14ac:dyDescent="0.45">
      <c r="A153" s="1617"/>
    </row>
    <row r="154" spans="1:1" ht="12.75" customHeight="1" x14ac:dyDescent="0.45">
      <c r="A154" s="1617"/>
    </row>
    <row r="155" spans="1:1" ht="12.75" customHeight="1" x14ac:dyDescent="0.45">
      <c r="A155" s="1617"/>
    </row>
    <row r="156" spans="1:1" ht="12.75" customHeight="1" x14ac:dyDescent="0.45">
      <c r="A156" s="1617"/>
    </row>
    <row r="157" spans="1:1" ht="12.75" customHeight="1" x14ac:dyDescent="0.45">
      <c r="A157" s="1617"/>
    </row>
    <row r="158" spans="1:1" ht="12.75" customHeight="1" x14ac:dyDescent="0.45">
      <c r="A158" s="1617"/>
    </row>
    <row r="159" spans="1:1" ht="12.75" customHeight="1" x14ac:dyDescent="0.45">
      <c r="A159" s="1617"/>
    </row>
    <row r="160" spans="1:1" ht="12.75" customHeight="1" x14ac:dyDescent="0.45">
      <c r="A160" s="1617"/>
    </row>
    <row r="161" spans="1:1" ht="12.75" customHeight="1" x14ac:dyDescent="0.45">
      <c r="A161" s="1617"/>
    </row>
    <row r="162" spans="1:1" ht="12.75" customHeight="1" x14ac:dyDescent="0.45">
      <c r="A162" s="1617"/>
    </row>
    <row r="163" spans="1:1" ht="12.75" customHeight="1" x14ac:dyDescent="0.45">
      <c r="A163" s="1617"/>
    </row>
    <row r="164" spans="1:1" ht="12.75" customHeight="1" x14ac:dyDescent="0.45">
      <c r="A164" s="1617"/>
    </row>
    <row r="165" spans="1:1" ht="12.75" customHeight="1" x14ac:dyDescent="0.45">
      <c r="A165" s="1617"/>
    </row>
    <row r="166" spans="1:1" ht="12.75" customHeight="1" x14ac:dyDescent="0.45">
      <c r="A166" s="1617"/>
    </row>
    <row r="167" spans="1:1" ht="12.75" customHeight="1" x14ac:dyDescent="0.45">
      <c r="A167" s="1617"/>
    </row>
    <row r="168" spans="1:1" ht="12.75" customHeight="1" x14ac:dyDescent="0.45">
      <c r="A168" s="1617"/>
    </row>
    <row r="169" spans="1:1" ht="12.75" customHeight="1" x14ac:dyDescent="0.45">
      <c r="A169" s="1617"/>
    </row>
    <row r="170" spans="1:1" ht="12.75" customHeight="1" x14ac:dyDescent="0.45">
      <c r="A170" s="1617"/>
    </row>
    <row r="171" spans="1:1" ht="12.75" customHeight="1" x14ac:dyDescent="0.45">
      <c r="A171" s="1617"/>
    </row>
    <row r="172" spans="1:1" ht="12.75" customHeight="1" x14ac:dyDescent="0.45">
      <c r="A172" s="1617"/>
    </row>
    <row r="173" spans="1:1" ht="12.75" customHeight="1" x14ac:dyDescent="0.45">
      <c r="A173" s="1617"/>
    </row>
    <row r="174" spans="1:1" ht="12.75" customHeight="1" x14ac:dyDescent="0.45">
      <c r="A174" s="1617"/>
    </row>
    <row r="175" spans="1:1" ht="12.75" customHeight="1" x14ac:dyDescent="0.45">
      <c r="A175" s="1617"/>
    </row>
    <row r="176" spans="1:1" ht="12.75" customHeight="1" x14ac:dyDescent="0.45">
      <c r="A176" s="1617"/>
    </row>
    <row r="177" spans="1:1" ht="12.75" customHeight="1" x14ac:dyDescent="0.45">
      <c r="A177" s="1617"/>
    </row>
    <row r="178" spans="1:1" ht="12.75" customHeight="1" x14ac:dyDescent="0.45">
      <c r="A178" s="1617"/>
    </row>
    <row r="179" spans="1:1" ht="12.75" customHeight="1" x14ac:dyDescent="0.45">
      <c r="A179" s="1617"/>
    </row>
    <row r="180" spans="1:1" ht="12.75" customHeight="1" x14ac:dyDescent="0.45">
      <c r="A180" s="1617"/>
    </row>
    <row r="181" spans="1:1" ht="12.75" customHeight="1" x14ac:dyDescent="0.45">
      <c r="A181" s="1617"/>
    </row>
    <row r="182" spans="1:1" ht="12.75" customHeight="1" x14ac:dyDescent="0.45">
      <c r="A182" s="1617"/>
    </row>
    <row r="183" spans="1:1" ht="12.75" customHeight="1" x14ac:dyDescent="0.45">
      <c r="A183" s="1617"/>
    </row>
    <row r="184" spans="1:1" ht="12.75" customHeight="1" x14ac:dyDescent="0.45">
      <c r="A184" s="1617"/>
    </row>
    <row r="185" spans="1:1" ht="12.75" customHeight="1" x14ac:dyDescent="0.45">
      <c r="A185" s="1617"/>
    </row>
    <row r="186" spans="1:1" ht="12.75" customHeight="1" x14ac:dyDescent="0.45">
      <c r="A186" s="1617"/>
    </row>
    <row r="187" spans="1:1" ht="12.75" customHeight="1" x14ac:dyDescent="0.45">
      <c r="A187" s="1617"/>
    </row>
    <row r="188" spans="1:1" ht="12.75" customHeight="1" x14ac:dyDescent="0.45">
      <c r="A188" s="1617"/>
    </row>
    <row r="189" spans="1:1" ht="12.75" customHeight="1" x14ac:dyDescent="0.45">
      <c r="A189" s="1617"/>
    </row>
    <row r="190" spans="1:1" ht="12.75" customHeight="1" x14ac:dyDescent="0.45">
      <c r="A190" s="1617"/>
    </row>
    <row r="191" spans="1:1" ht="12.75" customHeight="1" x14ac:dyDescent="0.45">
      <c r="A191" s="1617"/>
    </row>
    <row r="192" spans="1:1" ht="12.75" customHeight="1" x14ac:dyDescent="0.45">
      <c r="A192" s="1617"/>
    </row>
    <row r="193" spans="1:1" ht="12.75" customHeight="1" x14ac:dyDescent="0.45">
      <c r="A193" s="1617"/>
    </row>
    <row r="194" spans="1:1" ht="12.75" customHeight="1" x14ac:dyDescent="0.45">
      <c r="A194" s="1617"/>
    </row>
    <row r="195" spans="1:1" ht="12.75" customHeight="1" x14ac:dyDescent="0.45">
      <c r="A195" s="1617"/>
    </row>
    <row r="196" spans="1:1" ht="12.75" customHeight="1" x14ac:dyDescent="0.45">
      <c r="A196" s="1617"/>
    </row>
    <row r="197" spans="1:1" ht="12.75" customHeight="1" x14ac:dyDescent="0.45">
      <c r="A197" s="1617"/>
    </row>
    <row r="198" spans="1:1" ht="12.75" customHeight="1" x14ac:dyDescent="0.45">
      <c r="A198" s="1617"/>
    </row>
    <row r="199" spans="1:1" ht="12.75" customHeight="1" x14ac:dyDescent="0.45">
      <c r="A199" s="1617"/>
    </row>
    <row r="200" spans="1:1" ht="12.75" customHeight="1" x14ac:dyDescent="0.45">
      <c r="A200" s="1617"/>
    </row>
    <row r="201" spans="1:1" ht="12.75" customHeight="1" x14ac:dyDescent="0.45">
      <c r="A201" s="1617"/>
    </row>
    <row r="202" spans="1:1" ht="12.75" customHeight="1" x14ac:dyDescent="0.45">
      <c r="A202" s="1617"/>
    </row>
    <row r="203" spans="1:1" ht="12.75" customHeight="1" x14ac:dyDescent="0.45">
      <c r="A203" s="1617"/>
    </row>
    <row r="204" spans="1:1" ht="12.75" customHeight="1" x14ac:dyDescent="0.45">
      <c r="A204" s="1617"/>
    </row>
    <row r="205" spans="1:1" ht="12.75" customHeight="1" x14ac:dyDescent="0.45">
      <c r="A205" s="1617"/>
    </row>
    <row r="206" spans="1:1" ht="12.75" customHeight="1" x14ac:dyDescent="0.45">
      <c r="A206" s="1617"/>
    </row>
    <row r="207" spans="1:1" ht="12.75" customHeight="1" x14ac:dyDescent="0.45">
      <c r="A207" s="1617"/>
    </row>
    <row r="208" spans="1:1" ht="12.75" customHeight="1" x14ac:dyDescent="0.45">
      <c r="A208" s="1617"/>
    </row>
    <row r="209" spans="1:1" ht="12.75" customHeight="1" x14ac:dyDescent="0.45">
      <c r="A209" s="1617"/>
    </row>
    <row r="210" spans="1:1" ht="12.75" customHeight="1" x14ac:dyDescent="0.45">
      <c r="A210" s="1617"/>
    </row>
    <row r="211" spans="1:1" ht="12.75" customHeight="1" x14ac:dyDescent="0.45">
      <c r="A211" s="1617"/>
    </row>
    <row r="212" spans="1:1" ht="12.75" customHeight="1" x14ac:dyDescent="0.45">
      <c r="A212" s="1617"/>
    </row>
    <row r="213" spans="1:1" ht="12.75" customHeight="1" x14ac:dyDescent="0.45">
      <c r="A213" s="1617"/>
    </row>
    <row r="214" spans="1:1" ht="12.75" customHeight="1" x14ac:dyDescent="0.45">
      <c r="A214" s="1617"/>
    </row>
    <row r="215" spans="1:1" ht="12.75" customHeight="1" x14ac:dyDescent="0.45">
      <c r="A215" s="1617"/>
    </row>
    <row r="216" spans="1:1" ht="12.75" customHeight="1" x14ac:dyDescent="0.45">
      <c r="A216" s="1617"/>
    </row>
    <row r="217" spans="1:1" ht="12.75" customHeight="1" x14ac:dyDescent="0.45">
      <c r="A217" s="1617"/>
    </row>
    <row r="218" spans="1:1" ht="12.75" customHeight="1" x14ac:dyDescent="0.45">
      <c r="A218" s="1617"/>
    </row>
    <row r="219" spans="1:1" ht="12.75" customHeight="1" x14ac:dyDescent="0.45">
      <c r="A219" s="1617"/>
    </row>
    <row r="220" spans="1:1" ht="12.75" customHeight="1" x14ac:dyDescent="0.45">
      <c r="A220" s="1617"/>
    </row>
    <row r="221" spans="1:1" ht="12.75" customHeight="1" x14ac:dyDescent="0.45">
      <c r="A221" s="1617"/>
    </row>
    <row r="222" spans="1:1" ht="12.75" customHeight="1" x14ac:dyDescent="0.45">
      <c r="A222" s="1617"/>
    </row>
    <row r="223" spans="1:1" ht="12.75" customHeight="1" x14ac:dyDescent="0.45">
      <c r="A223" s="1617"/>
    </row>
    <row r="224" spans="1:1" ht="12.75" customHeight="1" x14ac:dyDescent="0.45">
      <c r="A224" s="1617"/>
    </row>
    <row r="225" spans="1:1" ht="12.75" customHeight="1" x14ac:dyDescent="0.45">
      <c r="A225" s="1617"/>
    </row>
    <row r="226" spans="1:1" ht="12.75" customHeight="1" x14ac:dyDescent="0.45">
      <c r="A226" s="1617"/>
    </row>
    <row r="227" spans="1:1" ht="12.75" customHeight="1" x14ac:dyDescent="0.45">
      <c r="A227" s="1617"/>
    </row>
    <row r="228" spans="1:1" ht="12.75" customHeight="1" x14ac:dyDescent="0.45">
      <c r="A228" s="1617"/>
    </row>
    <row r="229" spans="1:1" ht="12.75" customHeight="1" x14ac:dyDescent="0.45">
      <c r="A229" s="1617"/>
    </row>
    <row r="230" spans="1:1" ht="12.75" customHeight="1" x14ac:dyDescent="0.45">
      <c r="A230" s="1617"/>
    </row>
    <row r="231" spans="1:1" ht="12.75" customHeight="1" x14ac:dyDescent="0.45">
      <c r="A231" s="1617"/>
    </row>
    <row r="232" spans="1:1" ht="12.75" customHeight="1" x14ac:dyDescent="0.45">
      <c r="A232" s="1617"/>
    </row>
    <row r="233" spans="1:1" ht="12.75" customHeight="1" x14ac:dyDescent="0.45">
      <c r="A233" s="1617"/>
    </row>
    <row r="234" spans="1:1" ht="12.75" customHeight="1" x14ac:dyDescent="0.45">
      <c r="A234" s="1617"/>
    </row>
    <row r="235" spans="1:1" ht="12.75" customHeight="1" x14ac:dyDescent="0.45">
      <c r="A235" s="1617"/>
    </row>
    <row r="236" spans="1:1" ht="12.75" customHeight="1" x14ac:dyDescent="0.45">
      <c r="A236" s="1617"/>
    </row>
    <row r="237" spans="1:1" ht="12.75" customHeight="1" x14ac:dyDescent="0.45">
      <c r="A237" s="1617"/>
    </row>
    <row r="238" spans="1:1" ht="12.75" customHeight="1" x14ac:dyDescent="0.45">
      <c r="A238" s="1617"/>
    </row>
    <row r="239" spans="1:1" ht="12.75" customHeight="1" x14ac:dyDescent="0.45">
      <c r="A239" s="1617"/>
    </row>
    <row r="240" spans="1:1" ht="12.75" customHeight="1" x14ac:dyDescent="0.45">
      <c r="A240" s="1617"/>
    </row>
    <row r="241" spans="1:1" ht="12.75" customHeight="1" x14ac:dyDescent="0.45">
      <c r="A241" s="1617"/>
    </row>
    <row r="242" spans="1:1" ht="12.75" customHeight="1" x14ac:dyDescent="0.45">
      <c r="A242" s="1617"/>
    </row>
    <row r="243" spans="1:1" ht="12.75" customHeight="1" x14ac:dyDescent="0.45">
      <c r="A243" s="1617"/>
    </row>
    <row r="244" spans="1:1" ht="12.75" customHeight="1" x14ac:dyDescent="0.45">
      <c r="A244" s="1617"/>
    </row>
    <row r="245" spans="1:1" ht="12.75" customHeight="1" x14ac:dyDescent="0.45">
      <c r="A245" s="1617"/>
    </row>
    <row r="246" spans="1:1" ht="12.75" customHeight="1" x14ac:dyDescent="0.45">
      <c r="A246" s="1617"/>
    </row>
    <row r="247" spans="1:1" ht="12.75" customHeight="1" x14ac:dyDescent="0.45">
      <c r="A247" s="1617"/>
    </row>
    <row r="248" spans="1:1" ht="12.75" customHeight="1" x14ac:dyDescent="0.45">
      <c r="A248" s="1617"/>
    </row>
    <row r="249" spans="1:1" ht="12.75" customHeight="1" x14ac:dyDescent="0.45">
      <c r="A249" s="1617"/>
    </row>
    <row r="250" spans="1:1" ht="12.75" customHeight="1" x14ac:dyDescent="0.45">
      <c r="A250" s="1617"/>
    </row>
    <row r="251" spans="1:1" ht="12.75" customHeight="1" x14ac:dyDescent="0.45">
      <c r="A251" s="1617"/>
    </row>
    <row r="252" spans="1:1" ht="12.75" customHeight="1" x14ac:dyDescent="0.45">
      <c r="A252" s="1617"/>
    </row>
    <row r="253" spans="1:1" ht="12.75" customHeight="1" x14ac:dyDescent="0.45">
      <c r="A253" s="1617"/>
    </row>
    <row r="254" spans="1:1" ht="12.75" customHeight="1" x14ac:dyDescent="0.45">
      <c r="A254" s="1617"/>
    </row>
    <row r="255" spans="1:1" ht="12.75" customHeight="1" x14ac:dyDescent="0.45">
      <c r="A255" s="1617"/>
    </row>
    <row r="256" spans="1:1" ht="12.75" customHeight="1" x14ac:dyDescent="0.45">
      <c r="A256" s="1617"/>
    </row>
    <row r="257" spans="1:1" ht="12.75" customHeight="1" x14ac:dyDescent="0.45">
      <c r="A257" s="1617"/>
    </row>
    <row r="258" spans="1:1" ht="12.75" customHeight="1" x14ac:dyDescent="0.45">
      <c r="A258" s="1617"/>
    </row>
    <row r="259" spans="1:1" ht="12.75" customHeight="1" x14ac:dyDescent="0.45">
      <c r="A259" s="1617"/>
    </row>
    <row r="260" spans="1:1" ht="12.75" customHeight="1" x14ac:dyDescent="0.45">
      <c r="A260" s="1617"/>
    </row>
    <row r="261" spans="1:1" ht="12.75" customHeight="1" x14ac:dyDescent="0.45">
      <c r="A261" s="1617"/>
    </row>
    <row r="262" spans="1:1" ht="12.75" customHeight="1" x14ac:dyDescent="0.45">
      <c r="A262" s="1617"/>
    </row>
    <row r="263" spans="1:1" ht="12.75" customHeight="1" x14ac:dyDescent="0.45">
      <c r="A263" s="1617"/>
    </row>
    <row r="264" spans="1:1" ht="12.75" customHeight="1" x14ac:dyDescent="0.45">
      <c r="A264" s="1617"/>
    </row>
    <row r="265" spans="1:1" ht="12.75" customHeight="1" x14ac:dyDescent="0.45">
      <c r="A265" s="1617"/>
    </row>
    <row r="266" spans="1:1" ht="12.75" customHeight="1" x14ac:dyDescent="0.45">
      <c r="A266" s="1617"/>
    </row>
    <row r="267" spans="1:1" ht="12.75" customHeight="1" x14ac:dyDescent="0.45">
      <c r="A267" s="1617"/>
    </row>
    <row r="268" spans="1:1" ht="12.75" customHeight="1" x14ac:dyDescent="0.45">
      <c r="A268" s="1617"/>
    </row>
    <row r="269" spans="1:1" ht="12.75" customHeight="1" x14ac:dyDescent="0.45">
      <c r="A269" s="1617"/>
    </row>
    <row r="270" spans="1:1" ht="12.75" customHeight="1" x14ac:dyDescent="0.45">
      <c r="A270" s="1617"/>
    </row>
    <row r="271" spans="1:1" ht="12.75" customHeight="1" x14ac:dyDescent="0.45">
      <c r="A271" s="1617"/>
    </row>
    <row r="272" spans="1:1" ht="12.75" customHeight="1" x14ac:dyDescent="0.45">
      <c r="A272" s="1617"/>
    </row>
    <row r="273" spans="1:1" ht="12.75" customHeight="1" x14ac:dyDescent="0.45">
      <c r="A273" s="1617"/>
    </row>
    <row r="274" spans="1:1" ht="12.75" customHeight="1" x14ac:dyDescent="0.45">
      <c r="A274" s="1617"/>
    </row>
    <row r="275" spans="1:1" ht="12.75" customHeight="1" x14ac:dyDescent="0.45">
      <c r="A275" s="1617"/>
    </row>
    <row r="276" spans="1:1" ht="12.75" customHeight="1" x14ac:dyDescent="0.45">
      <c r="A276" s="1617"/>
    </row>
    <row r="277" spans="1:1" ht="12.75" customHeight="1" x14ac:dyDescent="0.45">
      <c r="A277" s="1617"/>
    </row>
    <row r="278" spans="1:1" ht="12.75" customHeight="1" x14ac:dyDescent="0.45">
      <c r="A278" s="1617"/>
    </row>
    <row r="279" spans="1:1" ht="12.75" customHeight="1" x14ac:dyDescent="0.45">
      <c r="A279" s="1617"/>
    </row>
    <row r="280" spans="1:1" ht="12.75" customHeight="1" x14ac:dyDescent="0.45">
      <c r="A280" s="1617"/>
    </row>
    <row r="281" spans="1:1" ht="12.75" customHeight="1" x14ac:dyDescent="0.45">
      <c r="A281" s="1617"/>
    </row>
    <row r="282" spans="1:1" ht="12.75" customHeight="1" x14ac:dyDescent="0.45">
      <c r="A282" s="1617"/>
    </row>
    <row r="283" spans="1:1" ht="12.75" customHeight="1" x14ac:dyDescent="0.45">
      <c r="A283" s="1617"/>
    </row>
    <row r="284" spans="1:1" ht="12.75" customHeight="1" x14ac:dyDescent="0.45">
      <c r="A284" s="1617"/>
    </row>
    <row r="285" spans="1:1" ht="12.75" customHeight="1" x14ac:dyDescent="0.45">
      <c r="A285" s="1617"/>
    </row>
    <row r="286" spans="1:1" ht="12.75" customHeight="1" x14ac:dyDescent="0.45">
      <c r="A286" s="1617"/>
    </row>
    <row r="287" spans="1:1" ht="12.75" customHeight="1" x14ac:dyDescent="0.45">
      <c r="A287" s="1617"/>
    </row>
    <row r="288" spans="1:1" ht="12.75" customHeight="1" x14ac:dyDescent="0.45">
      <c r="A288" s="1617"/>
    </row>
    <row r="289" spans="1:1" ht="12.75" customHeight="1" x14ac:dyDescent="0.45">
      <c r="A289" s="1617"/>
    </row>
    <row r="290" spans="1:1" ht="12.75" customHeight="1" x14ac:dyDescent="0.45">
      <c r="A290" s="1617"/>
    </row>
    <row r="291" spans="1:1" ht="12.75" customHeight="1" x14ac:dyDescent="0.45">
      <c r="A291" s="1617"/>
    </row>
    <row r="292" spans="1:1" ht="12.75" customHeight="1" x14ac:dyDescent="0.45">
      <c r="A292" s="1617"/>
    </row>
    <row r="293" spans="1:1" ht="12.75" customHeight="1" x14ac:dyDescent="0.45">
      <c r="A293" s="1617"/>
    </row>
    <row r="294" spans="1:1" ht="12.75" customHeight="1" x14ac:dyDescent="0.45">
      <c r="A294" s="1617"/>
    </row>
    <row r="295" spans="1:1" ht="12.75" customHeight="1" x14ac:dyDescent="0.45">
      <c r="A295" s="1617"/>
    </row>
    <row r="296" spans="1:1" ht="12.75" customHeight="1" x14ac:dyDescent="0.45">
      <c r="A296" s="1617"/>
    </row>
    <row r="297" spans="1:1" ht="12.75" customHeight="1" x14ac:dyDescent="0.45">
      <c r="A297" s="1617"/>
    </row>
    <row r="298" spans="1:1" ht="12.75" customHeight="1" x14ac:dyDescent="0.45">
      <c r="A298" s="1617"/>
    </row>
    <row r="299" spans="1:1" ht="12.75" customHeight="1" x14ac:dyDescent="0.45">
      <c r="A299" s="1617"/>
    </row>
    <row r="300" spans="1:1" ht="12.75" customHeight="1" x14ac:dyDescent="0.45">
      <c r="A300" s="1617"/>
    </row>
    <row r="301" spans="1:1" ht="12.75" customHeight="1" x14ac:dyDescent="0.45">
      <c r="A301" s="1617"/>
    </row>
    <row r="302" spans="1:1" ht="12.75" customHeight="1" x14ac:dyDescent="0.45">
      <c r="A302" s="1617"/>
    </row>
    <row r="303" spans="1:1" ht="12.75" customHeight="1" x14ac:dyDescent="0.45">
      <c r="A303" s="1617"/>
    </row>
    <row r="304" spans="1:1" ht="12.75" customHeight="1" x14ac:dyDescent="0.45">
      <c r="A304" s="1617"/>
    </row>
    <row r="305" spans="1:1" ht="12.75" customHeight="1" x14ac:dyDescent="0.45">
      <c r="A305" s="1617"/>
    </row>
    <row r="306" spans="1:1" ht="12.75" customHeight="1" x14ac:dyDescent="0.45">
      <c r="A306" s="1617"/>
    </row>
    <row r="307" spans="1:1" ht="12.75" customHeight="1" x14ac:dyDescent="0.45">
      <c r="A307" s="1617"/>
    </row>
    <row r="308" spans="1:1" ht="12.75" customHeight="1" x14ac:dyDescent="0.45">
      <c r="A308" s="1617"/>
    </row>
    <row r="309" spans="1:1" ht="12.75" customHeight="1" x14ac:dyDescent="0.45">
      <c r="A309" s="1617"/>
    </row>
    <row r="310" spans="1:1" ht="12.75" customHeight="1" x14ac:dyDescent="0.45">
      <c r="A310" s="1617"/>
    </row>
    <row r="311" spans="1:1" ht="12.75" customHeight="1" x14ac:dyDescent="0.45">
      <c r="A311" s="1617"/>
    </row>
    <row r="312" spans="1:1" ht="12.75" customHeight="1" x14ac:dyDescent="0.45">
      <c r="A312" s="1617"/>
    </row>
    <row r="313" spans="1:1" ht="12.75" customHeight="1" x14ac:dyDescent="0.45">
      <c r="A313" s="1617"/>
    </row>
    <row r="314" spans="1:1" ht="12.75" customHeight="1" x14ac:dyDescent="0.45">
      <c r="A314" s="1617"/>
    </row>
    <row r="315" spans="1:1" ht="12.75" customHeight="1" x14ac:dyDescent="0.45">
      <c r="A315" s="1617"/>
    </row>
    <row r="316" spans="1:1" ht="12.75" customHeight="1" x14ac:dyDescent="0.45">
      <c r="A316" s="1617"/>
    </row>
    <row r="317" spans="1:1" ht="12.75" customHeight="1" x14ac:dyDescent="0.45">
      <c r="A317" s="1617"/>
    </row>
    <row r="318" spans="1:1" ht="12.75" customHeight="1" x14ac:dyDescent="0.45">
      <c r="A318" s="1617"/>
    </row>
    <row r="319" spans="1:1" ht="12.75" customHeight="1" x14ac:dyDescent="0.45">
      <c r="A319" s="1617"/>
    </row>
    <row r="320" spans="1:1" ht="12.75" customHeight="1" x14ac:dyDescent="0.45">
      <c r="A320" s="1617"/>
    </row>
    <row r="321" spans="1:1" ht="12.75" customHeight="1" x14ac:dyDescent="0.45">
      <c r="A321" s="1617"/>
    </row>
    <row r="322" spans="1:1" ht="12.75" customHeight="1" x14ac:dyDescent="0.45">
      <c r="A322" s="1617"/>
    </row>
    <row r="323" spans="1:1" ht="12.75" customHeight="1" x14ac:dyDescent="0.45">
      <c r="A323" s="1617"/>
    </row>
  </sheetData>
  <mergeCells count="1">
    <mergeCell ref="A1:A148"/>
  </mergeCells>
  <pageMargins left="0.7" right="0.7" top="0.75" bottom="0.75" header="0.3" footer="0.3"/>
  <pageSetup paperSize="9" orientation="portrait" copies="0" r:id="rId1"/>
  <headerFooter>
    <oddHeader>&amp;C&amp;"Sakkal Majalla,Regular"&amp;16تعريف أهم المصطلحات الاقتصادية</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739</v>
      </c>
    </row>
    <row r="9" spans="1:1" ht="18.75" customHeight="1" x14ac:dyDescent="0.85"/>
    <row r="10" spans="1:1" ht="106.5" x14ac:dyDescent="1.1499999999999999">
      <c r="A10" s="292" t="s">
        <v>1714</v>
      </c>
    </row>
    <row r="11" spans="1:1" ht="36.75" x14ac:dyDescent="0.85"/>
    <row r="12" spans="1:1" ht="36.75" x14ac:dyDescent="0.85"/>
    <row r="13" spans="1:1" ht="36.75" x14ac:dyDescent="0.85">
      <c r="A13" s="290" t="s">
        <v>740</v>
      </c>
    </row>
    <row r="14" spans="1:1" ht="18.75" customHeight="1" x14ac:dyDescent="0.85"/>
    <row r="15" spans="1:1" ht="96" x14ac:dyDescent="1.05">
      <c r="A15" s="294" t="s">
        <v>1167</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2"/>
  <dimension ref="B2:U45"/>
  <sheetViews>
    <sheetView rightToLeft="1" view="pageBreakPreview" zoomScale="50" zoomScaleNormal="50" zoomScaleSheetLayoutView="50" workbookViewId="0"/>
  </sheetViews>
  <sheetFormatPr defaultRowHeight="21.75" x14ac:dyDescent="0.5"/>
  <cols>
    <col min="1" max="1" width="9.140625" style="48"/>
    <col min="2" max="2" width="57.140625" style="37" customWidth="1"/>
    <col min="3" max="8" width="15" style="48" customWidth="1"/>
    <col min="9" max="9" width="72.7109375" style="37" customWidth="1"/>
    <col min="10" max="10" width="9.140625" style="48"/>
    <col min="11" max="11" width="15.85546875" style="48" bestFit="1" customWidth="1"/>
    <col min="12" max="12" width="11.28515625" style="48" bestFit="1" customWidth="1"/>
    <col min="13" max="16384" width="9.140625" style="48"/>
  </cols>
  <sheetData>
    <row r="2" spans="2:21" s="76" customFormat="1" ht="19.5" customHeight="1" x14ac:dyDescent="0.65">
      <c r="B2" s="75"/>
      <c r="C2" s="75"/>
      <c r="D2" s="75"/>
      <c r="E2" s="75"/>
      <c r="F2" s="75"/>
      <c r="G2" s="75"/>
      <c r="H2" s="75"/>
      <c r="I2" s="75"/>
      <c r="J2" s="75"/>
      <c r="K2" s="75"/>
      <c r="L2" s="75"/>
      <c r="M2" s="75"/>
      <c r="N2" s="75"/>
      <c r="O2" s="75"/>
      <c r="P2" s="75"/>
      <c r="Q2" s="75"/>
      <c r="R2" s="75"/>
      <c r="S2" s="75"/>
      <c r="T2" s="75"/>
      <c r="U2" s="75"/>
    </row>
    <row r="3" spans="2:21" s="76" customFormat="1" ht="36.75" x14ac:dyDescent="0.85">
      <c r="B3" s="1771" t="s">
        <v>1881</v>
      </c>
      <c r="C3" s="1771"/>
      <c r="D3" s="1771"/>
      <c r="E3" s="1771"/>
      <c r="F3" s="1771"/>
      <c r="G3" s="1771"/>
      <c r="H3" s="1771"/>
      <c r="I3" s="1771"/>
    </row>
    <row r="4" spans="2:21" s="76" customFormat="1" ht="12.75" customHeight="1" x14ac:dyDescent="0.85">
      <c r="B4" s="1580"/>
      <c r="C4" s="1580"/>
      <c r="D4" s="1580"/>
      <c r="E4" s="1580"/>
      <c r="F4" s="1580"/>
      <c r="G4" s="1580"/>
      <c r="H4" s="1580"/>
      <c r="I4" s="1580"/>
    </row>
    <row r="5" spans="2:21" s="76" customFormat="1" ht="36.75" x14ac:dyDescent="0.85">
      <c r="B5" s="1771" t="s">
        <v>1882</v>
      </c>
      <c r="C5" s="1771"/>
      <c r="D5" s="1771"/>
      <c r="E5" s="1771"/>
      <c r="F5" s="1771"/>
      <c r="G5" s="1771"/>
      <c r="H5" s="1771"/>
      <c r="I5" s="1772"/>
    </row>
    <row r="6" spans="2:21" s="76" customFormat="1" ht="19.5" customHeight="1" x14ac:dyDescent="0.85">
      <c r="B6" s="1580"/>
      <c r="C6" s="1580"/>
      <c r="D6" s="1580"/>
      <c r="E6" s="1580"/>
      <c r="F6" s="1580"/>
      <c r="G6" s="1580"/>
      <c r="H6" s="1580"/>
      <c r="I6" s="1580"/>
      <c r="J6" s="75"/>
      <c r="K6" s="75"/>
      <c r="L6" s="75"/>
      <c r="M6" s="75"/>
      <c r="N6" s="75"/>
      <c r="O6" s="75"/>
      <c r="P6" s="75"/>
      <c r="Q6" s="75"/>
      <c r="R6" s="75"/>
      <c r="S6" s="75"/>
      <c r="T6" s="75"/>
      <c r="U6" s="75"/>
    </row>
    <row r="7" spans="2:21" s="106" customFormat="1" ht="15" customHeight="1" x14ac:dyDescent="0.45">
      <c r="B7" s="98"/>
      <c r="I7" s="100"/>
    </row>
    <row r="8" spans="2:21" s="76" customFormat="1" ht="15" customHeight="1" thickBot="1" x14ac:dyDescent="0.7">
      <c r="B8" s="75"/>
      <c r="C8" s="75"/>
      <c r="D8" s="75"/>
      <c r="E8" s="75"/>
      <c r="F8" s="75"/>
      <c r="G8" s="75"/>
      <c r="H8" s="75"/>
      <c r="I8" s="75"/>
      <c r="J8" s="75"/>
      <c r="K8" s="75"/>
      <c r="L8" s="75"/>
      <c r="M8" s="75"/>
      <c r="N8" s="75"/>
      <c r="O8" s="75"/>
      <c r="P8" s="75"/>
      <c r="Q8" s="75"/>
      <c r="R8" s="75"/>
      <c r="S8" s="75"/>
      <c r="T8" s="75"/>
      <c r="U8" s="75"/>
    </row>
    <row r="9" spans="2:21" s="258" customFormat="1" ht="24.95" customHeight="1" thickTop="1" x14ac:dyDescent="0.7">
      <c r="B9" s="1768" t="s">
        <v>887</v>
      </c>
      <c r="C9" s="1758">
        <v>2010</v>
      </c>
      <c r="D9" s="1758">
        <v>2011</v>
      </c>
      <c r="E9" s="1758">
        <v>2012</v>
      </c>
      <c r="F9" s="1758">
        <v>2013</v>
      </c>
      <c r="G9" s="1758">
        <v>2014</v>
      </c>
      <c r="H9" s="1758" t="s">
        <v>1934</v>
      </c>
      <c r="I9" s="1765" t="s">
        <v>886</v>
      </c>
      <c r="J9" s="339"/>
      <c r="N9" s="339"/>
    </row>
    <row r="10" spans="2:21" s="258" customFormat="1" ht="24.95" customHeight="1" x14ac:dyDescent="0.7">
      <c r="B10" s="1769"/>
      <c r="C10" s="1759"/>
      <c r="D10" s="1759"/>
      <c r="E10" s="1759"/>
      <c r="F10" s="1759"/>
      <c r="G10" s="1759"/>
      <c r="H10" s="1759"/>
      <c r="I10" s="1766"/>
    </row>
    <row r="11" spans="2:21" s="258" customFormat="1" ht="24.95" customHeight="1" x14ac:dyDescent="0.7">
      <c r="B11" s="1770"/>
      <c r="C11" s="1760"/>
      <c r="D11" s="1760"/>
      <c r="E11" s="1760"/>
      <c r="F11" s="1760"/>
      <c r="G11" s="1760"/>
      <c r="H11" s="1760"/>
      <c r="I11" s="1767"/>
    </row>
    <row r="12" spans="2:21" s="338" customFormat="1" ht="15" customHeight="1" x14ac:dyDescent="0.7">
      <c r="B12" s="382"/>
      <c r="C12" s="384"/>
      <c r="D12" s="384"/>
      <c r="E12" s="384"/>
      <c r="F12" s="384"/>
      <c r="G12" s="384"/>
      <c r="H12" s="384"/>
      <c r="I12" s="385"/>
    </row>
    <row r="13" spans="2:21" s="360" customFormat="1" ht="33.950000000000003" customHeight="1" x14ac:dyDescent="0.2">
      <c r="B13" s="455" t="s">
        <v>1778</v>
      </c>
      <c r="C13" s="633"/>
      <c r="D13" s="633"/>
      <c r="E13" s="633"/>
      <c r="F13" s="633"/>
      <c r="G13" s="633"/>
      <c r="H13" s="633"/>
      <c r="I13" s="379" t="s">
        <v>1209</v>
      </c>
    </row>
    <row r="14" spans="2:21" s="360" customFormat="1" ht="9" customHeight="1" x14ac:dyDescent="0.2">
      <c r="B14" s="597"/>
      <c r="C14" s="643"/>
      <c r="D14" s="643"/>
      <c r="E14" s="643"/>
      <c r="F14" s="643"/>
      <c r="G14" s="643"/>
      <c r="H14" s="643"/>
      <c r="I14" s="617"/>
    </row>
    <row r="15" spans="2:21" s="360" customFormat="1" ht="33.950000000000003" customHeight="1" x14ac:dyDescent="0.2">
      <c r="B15" s="605" t="s">
        <v>310</v>
      </c>
      <c r="C15" s="1344">
        <v>-389.67605985123339</v>
      </c>
      <c r="D15" s="1344">
        <v>-8653.0091888037623</v>
      </c>
      <c r="E15" s="1344">
        <v>-7882.8079605214807</v>
      </c>
      <c r="F15" s="1344">
        <v>-6982.4275604842587</v>
      </c>
      <c r="G15" s="1344">
        <v>-6851.1018962779126</v>
      </c>
      <c r="H15" s="1344">
        <v>-1467.3202118695795</v>
      </c>
      <c r="I15" s="617" t="s">
        <v>311</v>
      </c>
      <c r="J15" s="363"/>
      <c r="K15" s="363"/>
      <c r="L15" s="363"/>
      <c r="M15" s="363"/>
      <c r="N15" s="363"/>
      <c r="O15" s="363"/>
      <c r="P15" s="363"/>
      <c r="Q15" s="363"/>
      <c r="R15" s="363"/>
      <c r="S15" s="363"/>
    </row>
    <row r="16" spans="2:21" s="365" customFormat="1" ht="33.950000000000003" customHeight="1" x14ac:dyDescent="0.2">
      <c r="B16" s="606" t="s">
        <v>869</v>
      </c>
      <c r="C16" s="1345">
        <v>-3662.8850232894438</v>
      </c>
      <c r="D16" s="1345">
        <v>-7660.7976500425029</v>
      </c>
      <c r="E16" s="1345">
        <v>-8105.511506980115</v>
      </c>
      <c r="F16" s="1345">
        <v>-7228.7802898380851</v>
      </c>
      <c r="G16" s="1345">
        <v>-7467.838353154807</v>
      </c>
      <c r="H16" s="1345">
        <v>-3423.6385776039242</v>
      </c>
      <c r="I16" s="619" t="s">
        <v>607</v>
      </c>
      <c r="J16" s="363"/>
      <c r="K16" s="363"/>
      <c r="L16" s="363"/>
      <c r="M16" s="363"/>
      <c r="N16" s="363"/>
      <c r="O16" s="363"/>
      <c r="P16" s="363"/>
      <c r="Q16" s="363"/>
      <c r="R16" s="363"/>
      <c r="S16" s="363"/>
    </row>
    <row r="17" spans="2:19" s="365" customFormat="1" ht="33.950000000000003" customHeight="1" x14ac:dyDescent="0.2">
      <c r="B17" s="607" t="s">
        <v>868</v>
      </c>
      <c r="C17" s="1125">
        <v>12272.7499527662</v>
      </c>
      <c r="D17" s="1125">
        <v>10504.945420691885</v>
      </c>
      <c r="E17" s="1125">
        <v>3351.8958884079248</v>
      </c>
      <c r="F17" s="1125">
        <v>1903.0888244090497</v>
      </c>
      <c r="G17" s="1125">
        <v>1105.7423726660281</v>
      </c>
      <c r="H17" s="1125">
        <v>2047.5003244548063</v>
      </c>
      <c r="I17" s="619" t="s">
        <v>421</v>
      </c>
      <c r="J17" s="363"/>
      <c r="K17" s="363"/>
      <c r="L17" s="363"/>
      <c r="M17" s="363"/>
      <c r="N17" s="363"/>
      <c r="O17" s="363"/>
      <c r="P17" s="363"/>
      <c r="Q17" s="363"/>
      <c r="R17" s="363"/>
      <c r="S17" s="363"/>
    </row>
    <row r="18" spans="2:19" s="365" customFormat="1" ht="33.950000000000003" customHeight="1" x14ac:dyDescent="0.2">
      <c r="B18" s="607" t="s">
        <v>1534</v>
      </c>
      <c r="C18" s="1125">
        <v>15935.634976055644</v>
      </c>
      <c r="D18" s="1125">
        <v>18165.743070734388</v>
      </c>
      <c r="E18" s="1125">
        <v>11457.40739538804</v>
      </c>
      <c r="F18" s="1125">
        <v>9131.8691142471343</v>
      </c>
      <c r="G18" s="1125">
        <v>8573.5807258208351</v>
      </c>
      <c r="H18" s="1125">
        <v>5471.1389020587303</v>
      </c>
      <c r="I18" s="619" t="s">
        <v>594</v>
      </c>
      <c r="J18" s="363"/>
      <c r="K18" s="363"/>
      <c r="L18" s="363"/>
      <c r="M18" s="363"/>
      <c r="N18" s="363"/>
      <c r="O18" s="363"/>
      <c r="P18" s="363"/>
      <c r="Q18" s="363"/>
      <c r="R18" s="363"/>
      <c r="S18" s="363"/>
    </row>
    <row r="19" spans="2:19" s="365" customFormat="1" ht="33.950000000000003" customHeight="1" x14ac:dyDescent="0.2">
      <c r="B19" s="607" t="s">
        <v>761</v>
      </c>
      <c r="C19" s="1345">
        <v>3860.0258826445593</v>
      </c>
      <c r="D19" s="1345">
        <v>-369.29769493414051</v>
      </c>
      <c r="E19" s="1345">
        <v>-1371.3309157552817</v>
      </c>
      <c r="F19" s="1345">
        <v>-1276.2040907446262</v>
      </c>
      <c r="G19" s="1345">
        <v>-1164.2776357046855</v>
      </c>
      <c r="H19" s="1345">
        <v>-575.15607384226462</v>
      </c>
      <c r="I19" s="619" t="s">
        <v>608</v>
      </c>
      <c r="J19" s="363"/>
      <c r="K19" s="363"/>
      <c r="L19" s="363"/>
      <c r="M19" s="363"/>
      <c r="N19" s="363"/>
      <c r="O19" s="363"/>
      <c r="P19" s="363"/>
      <c r="Q19" s="363"/>
      <c r="R19" s="363"/>
      <c r="S19" s="363"/>
    </row>
    <row r="20" spans="2:19" s="365" customFormat="1" ht="33.950000000000003" customHeight="1" x14ac:dyDescent="0.2">
      <c r="B20" s="607" t="s">
        <v>762</v>
      </c>
      <c r="C20" s="1345">
        <v>-1513.7013946925715</v>
      </c>
      <c r="D20" s="1345">
        <v>-1841.862887414225</v>
      </c>
      <c r="E20" s="1125">
        <v>120.90029391904201</v>
      </c>
      <c r="F20" s="1125">
        <v>87.878378443688888</v>
      </c>
      <c r="G20" s="1125">
        <v>203.08529618035783</v>
      </c>
      <c r="H20" s="1125">
        <v>68.693632155222957</v>
      </c>
      <c r="I20" s="619" t="s">
        <v>609</v>
      </c>
      <c r="J20" s="363"/>
      <c r="K20" s="363"/>
      <c r="L20" s="363"/>
      <c r="M20" s="363"/>
      <c r="N20" s="363"/>
      <c r="O20" s="363"/>
      <c r="P20" s="363"/>
      <c r="Q20" s="363"/>
      <c r="R20" s="363"/>
      <c r="S20" s="363"/>
    </row>
    <row r="21" spans="2:19" s="365" customFormat="1" ht="33.950000000000003" customHeight="1" x14ac:dyDescent="0.2">
      <c r="B21" s="607" t="s">
        <v>763</v>
      </c>
      <c r="C21" s="1125">
        <v>926.88447548622264</v>
      </c>
      <c r="D21" s="1125">
        <v>1218.9490435871071</v>
      </c>
      <c r="E21" s="1125">
        <v>1473.1341682948751</v>
      </c>
      <c r="F21" s="1125">
        <v>1434.6784416547637</v>
      </c>
      <c r="G21" s="1125">
        <v>1577.9287964012217</v>
      </c>
      <c r="H21" s="1125">
        <v>2462.7808074213863</v>
      </c>
      <c r="I21" s="619" t="s">
        <v>906</v>
      </c>
      <c r="J21" s="363"/>
      <c r="K21" s="363"/>
      <c r="L21" s="363"/>
      <c r="M21" s="363"/>
      <c r="N21" s="363"/>
      <c r="O21" s="363"/>
      <c r="P21" s="363"/>
      <c r="Q21" s="363"/>
      <c r="R21" s="363"/>
      <c r="S21" s="363"/>
    </row>
    <row r="22" spans="2:19" s="360" customFormat="1" ht="15" customHeight="1" thickBot="1" x14ac:dyDescent="0.25">
      <c r="B22" s="644"/>
      <c r="C22" s="633"/>
      <c r="D22" s="633"/>
      <c r="E22" s="633"/>
      <c r="F22" s="633"/>
      <c r="G22" s="633"/>
      <c r="H22" s="633"/>
      <c r="I22" s="617"/>
      <c r="J22" s="363"/>
      <c r="K22" s="363"/>
      <c r="L22" s="363"/>
      <c r="M22" s="363"/>
      <c r="N22" s="363"/>
      <c r="O22" s="363"/>
      <c r="P22" s="363"/>
      <c r="Q22" s="363"/>
      <c r="R22" s="363"/>
      <c r="S22" s="363"/>
    </row>
    <row r="23" spans="2:19" s="365" customFormat="1" ht="15" customHeight="1" thickTop="1" x14ac:dyDescent="0.2">
      <c r="B23" s="634"/>
      <c r="C23" s="635"/>
      <c r="D23" s="635"/>
      <c r="E23" s="635"/>
      <c r="F23" s="635"/>
      <c r="G23" s="635"/>
      <c r="H23" s="635"/>
      <c r="I23" s="636"/>
      <c r="J23" s="363"/>
      <c r="K23" s="363"/>
      <c r="L23" s="363"/>
      <c r="M23" s="363"/>
      <c r="N23" s="363"/>
      <c r="O23" s="363"/>
      <c r="P23" s="363"/>
      <c r="Q23" s="363"/>
      <c r="R23" s="363"/>
      <c r="S23" s="363"/>
    </row>
    <row r="24" spans="2:19" s="365" customFormat="1" ht="33.950000000000003" customHeight="1" x14ac:dyDescent="0.2">
      <c r="B24" s="455" t="s">
        <v>58</v>
      </c>
      <c r="C24" s="633"/>
      <c r="D24" s="633"/>
      <c r="E24" s="633"/>
      <c r="F24" s="633"/>
      <c r="G24" s="633"/>
      <c r="H24" s="633"/>
      <c r="I24" s="379" t="s">
        <v>867</v>
      </c>
      <c r="J24" s="363"/>
      <c r="K24" s="363"/>
      <c r="L24" s="363"/>
      <c r="M24" s="363"/>
      <c r="N24" s="363"/>
      <c r="O24" s="363"/>
      <c r="P24" s="363"/>
      <c r="Q24" s="363"/>
      <c r="R24" s="363"/>
      <c r="S24" s="363"/>
    </row>
    <row r="25" spans="2:19" s="360" customFormat="1" ht="9" customHeight="1" x14ac:dyDescent="0.2">
      <c r="B25" s="454"/>
      <c r="C25" s="633"/>
      <c r="D25" s="633"/>
      <c r="E25" s="633"/>
      <c r="F25" s="633"/>
      <c r="G25" s="633"/>
      <c r="H25" s="633"/>
      <c r="I25" s="617"/>
      <c r="J25" s="363"/>
      <c r="K25" s="363"/>
      <c r="L25" s="363"/>
      <c r="M25" s="363"/>
      <c r="N25" s="363"/>
      <c r="O25" s="363"/>
      <c r="P25" s="363"/>
      <c r="Q25" s="363"/>
      <c r="R25" s="363"/>
      <c r="S25" s="363"/>
    </row>
    <row r="26" spans="2:19" s="360" customFormat="1" ht="33.950000000000003" customHeight="1" x14ac:dyDescent="0.2">
      <c r="B26" s="454" t="s">
        <v>310</v>
      </c>
      <c r="C26" s="1346">
        <v>-0.63939759555793318</v>
      </c>
      <c r="D26" s="1346">
        <v>-12.859590256363104</v>
      </c>
      <c r="E26" s="1346">
        <v>-16.851848022710662</v>
      </c>
      <c r="F26" s="1346">
        <v>-24.8723802782945</v>
      </c>
      <c r="G26" s="1346">
        <v>-31.814246857189843</v>
      </c>
      <c r="H26" s="1346">
        <v>-8.3466302403511641</v>
      </c>
      <c r="I26" s="617" t="s">
        <v>311</v>
      </c>
      <c r="J26" s="363"/>
      <c r="K26" s="363"/>
      <c r="L26" s="363"/>
      <c r="M26" s="363"/>
      <c r="N26" s="363"/>
      <c r="O26" s="363"/>
      <c r="P26" s="637"/>
      <c r="Q26" s="363"/>
      <c r="R26" s="363"/>
      <c r="S26" s="363"/>
    </row>
    <row r="27" spans="2:19" s="365" customFormat="1" ht="33.950000000000003" customHeight="1" x14ac:dyDescent="0.2">
      <c r="B27" s="628" t="s">
        <v>869</v>
      </c>
      <c r="C27" s="1347">
        <v>-6.0102226387491067</v>
      </c>
      <c r="D27" s="1347">
        <v>-11.385024176782958</v>
      </c>
      <c r="E27" s="1347">
        <v>-17.327943132198946</v>
      </c>
      <c r="F27" s="1347">
        <v>-25.749923040321974</v>
      </c>
      <c r="G27" s="1347">
        <v>-34.678166586010377</v>
      </c>
      <c r="H27" s="1347">
        <v>-19.474852900344072</v>
      </c>
      <c r="I27" s="619" t="s">
        <v>607</v>
      </c>
      <c r="J27" s="363"/>
      <c r="K27" s="363"/>
      <c r="L27" s="363"/>
      <c r="M27" s="363"/>
      <c r="N27" s="363"/>
      <c r="O27" s="363"/>
      <c r="P27" s="363"/>
      <c r="Q27" s="363"/>
      <c r="R27" s="363"/>
      <c r="S27" s="363"/>
    </row>
    <row r="28" spans="2:19" s="365" customFormat="1" ht="33.950000000000003" customHeight="1" x14ac:dyDescent="0.2">
      <c r="B28" s="618" t="s">
        <v>868</v>
      </c>
      <c r="C28" s="1347">
        <v>20.137667204082952</v>
      </c>
      <c r="D28" s="1347">
        <v>15.611828304810921</v>
      </c>
      <c r="E28" s="1347">
        <v>7.1656750211713032</v>
      </c>
      <c r="F28" s="1347">
        <v>6.7790676715293401</v>
      </c>
      <c r="G28" s="1347">
        <v>5.1347011527537818</v>
      </c>
      <c r="H28" s="1347">
        <v>11.64689751219913</v>
      </c>
      <c r="I28" s="619" t="s">
        <v>421</v>
      </c>
      <c r="J28" s="363"/>
      <c r="K28" s="363"/>
      <c r="L28" s="363"/>
      <c r="M28" s="363"/>
      <c r="N28" s="363"/>
      <c r="O28" s="363"/>
      <c r="P28" s="363"/>
      <c r="Q28" s="363"/>
      <c r="R28" s="363"/>
      <c r="S28" s="363"/>
    </row>
    <row r="29" spans="2:19" s="365" customFormat="1" ht="33.950000000000003" customHeight="1" x14ac:dyDescent="0.2">
      <c r="B29" s="618" t="s">
        <v>1534</v>
      </c>
      <c r="C29" s="1347">
        <v>26.147889842832058</v>
      </c>
      <c r="D29" s="1347">
        <v>26.99685248159388</v>
      </c>
      <c r="E29" s="1347">
        <v>24.493618153370246</v>
      </c>
      <c r="F29" s="1347">
        <v>32.528990711851314</v>
      </c>
      <c r="G29" s="1347">
        <v>39.812867738764162</v>
      </c>
      <c r="H29" s="1347">
        <v>31.121750412543204</v>
      </c>
      <c r="I29" s="619" t="s">
        <v>594</v>
      </c>
      <c r="J29" s="363"/>
      <c r="K29" s="363"/>
      <c r="L29" s="363"/>
      <c r="M29" s="363"/>
      <c r="N29" s="363"/>
      <c r="O29" s="363"/>
      <c r="P29" s="363"/>
      <c r="Q29" s="363"/>
      <c r="R29" s="363"/>
      <c r="S29" s="363"/>
    </row>
    <row r="30" spans="2:19" s="365" customFormat="1" ht="33.950000000000003" customHeight="1" x14ac:dyDescent="0.2">
      <c r="B30" s="618" t="s">
        <v>761</v>
      </c>
      <c r="C30" s="1347">
        <v>6.3337000202079734</v>
      </c>
      <c r="D30" s="1347">
        <v>-0.54882838280320323</v>
      </c>
      <c r="E30" s="1347">
        <v>-2.9316279550242719</v>
      </c>
      <c r="F30" s="1347">
        <v>-4.5460168663051563</v>
      </c>
      <c r="G30" s="1347">
        <v>-5.4065195166251652</v>
      </c>
      <c r="H30" s="1347">
        <v>-3.271688783416137</v>
      </c>
      <c r="I30" s="619" t="s">
        <v>608</v>
      </c>
      <c r="J30" s="363"/>
      <c r="K30" s="363"/>
      <c r="L30" s="363"/>
      <c r="M30" s="363"/>
      <c r="N30" s="363"/>
      <c r="O30" s="363"/>
      <c r="P30" s="363"/>
      <c r="Q30" s="363"/>
      <c r="R30" s="363"/>
      <c r="S30" s="363"/>
    </row>
    <row r="31" spans="2:19" s="365" customFormat="1" ht="33.950000000000003" customHeight="1" x14ac:dyDescent="0.2">
      <c r="B31" s="618" t="s">
        <v>762</v>
      </c>
      <c r="C31" s="1347">
        <v>-2.4837477378739128</v>
      </c>
      <c r="D31" s="1347">
        <v>-2.7372676399322304</v>
      </c>
      <c r="E31" s="1347">
        <v>0.25846035945926604</v>
      </c>
      <c r="F31" s="1347">
        <v>0.31303503372682578</v>
      </c>
      <c r="G31" s="1347">
        <v>0.94306081613784953</v>
      </c>
      <c r="H31" s="1347">
        <v>0.3907533903153958</v>
      </c>
      <c r="I31" s="619" t="s">
        <v>609</v>
      </c>
      <c r="J31" s="363"/>
      <c r="K31" s="363"/>
      <c r="L31" s="363"/>
      <c r="M31" s="363"/>
      <c r="N31" s="363"/>
      <c r="O31" s="363"/>
      <c r="P31" s="363"/>
      <c r="Q31" s="363"/>
      <c r="R31" s="363"/>
      <c r="S31" s="363"/>
    </row>
    <row r="32" spans="2:19" s="365" customFormat="1" ht="33.950000000000003" customHeight="1" x14ac:dyDescent="0.2">
      <c r="B32" s="618" t="s">
        <v>763</v>
      </c>
      <c r="C32" s="1347">
        <v>1.5208727608571129</v>
      </c>
      <c r="D32" s="1347">
        <v>1.8115299431552903</v>
      </c>
      <c r="E32" s="1347">
        <v>3.149262705053292</v>
      </c>
      <c r="F32" s="1347">
        <v>5.1105245946058062</v>
      </c>
      <c r="G32" s="1347">
        <v>7.3273784293078545</v>
      </c>
      <c r="H32" s="1347">
        <v>14.009158053093648</v>
      </c>
      <c r="I32" s="619" t="s">
        <v>906</v>
      </c>
      <c r="J32" s="363"/>
      <c r="K32" s="363"/>
      <c r="L32" s="363"/>
      <c r="M32" s="363"/>
      <c r="N32" s="363"/>
      <c r="O32" s="363"/>
      <c r="P32" s="363"/>
      <c r="Q32" s="363"/>
      <c r="R32" s="363"/>
      <c r="S32" s="363"/>
    </row>
    <row r="33" spans="2:19" s="360" customFormat="1" ht="15" customHeight="1" thickBot="1" x14ac:dyDescent="0.25">
      <c r="B33" s="638"/>
      <c r="C33" s="1687"/>
      <c r="D33" s="1687"/>
      <c r="E33" s="1687"/>
      <c r="F33" s="1687"/>
      <c r="G33" s="1687"/>
      <c r="H33" s="1687"/>
      <c r="I33" s="639"/>
      <c r="J33" s="363"/>
      <c r="K33" s="363"/>
      <c r="L33" s="363"/>
      <c r="M33" s="363"/>
      <c r="N33" s="363"/>
      <c r="O33" s="363"/>
      <c r="P33" s="363"/>
      <c r="Q33" s="363"/>
      <c r="R33" s="363"/>
      <c r="S33" s="363"/>
    </row>
    <row r="34" spans="2:19" s="365" customFormat="1" ht="15" customHeight="1" thickTop="1" x14ac:dyDescent="0.2">
      <c r="B34" s="618"/>
      <c r="C34" s="640"/>
      <c r="D34" s="640"/>
      <c r="E34" s="640"/>
      <c r="F34" s="640"/>
      <c r="G34" s="640"/>
      <c r="H34" s="640"/>
      <c r="I34" s="619"/>
      <c r="J34" s="363"/>
      <c r="K34" s="363"/>
      <c r="L34" s="363"/>
      <c r="M34" s="363"/>
      <c r="N34" s="363"/>
      <c r="O34" s="363"/>
      <c r="P34" s="363"/>
      <c r="Q34" s="363"/>
      <c r="R34" s="363"/>
      <c r="S34" s="363"/>
    </row>
    <row r="35" spans="2:19" s="365" customFormat="1" ht="33.950000000000003" customHeight="1" x14ac:dyDescent="0.2">
      <c r="B35" s="455" t="s">
        <v>730</v>
      </c>
      <c r="C35" s="641"/>
      <c r="D35" s="641"/>
      <c r="E35" s="641"/>
      <c r="F35" s="641"/>
      <c r="G35" s="641"/>
      <c r="H35" s="641"/>
      <c r="I35" s="379" t="s">
        <v>731</v>
      </c>
      <c r="J35" s="363"/>
      <c r="K35" s="363"/>
      <c r="L35" s="363"/>
      <c r="M35" s="363"/>
      <c r="N35" s="363"/>
      <c r="O35" s="363"/>
      <c r="P35" s="363"/>
      <c r="Q35" s="363"/>
      <c r="R35" s="363"/>
      <c r="S35" s="363"/>
    </row>
    <row r="36" spans="2:19" s="360" customFormat="1" ht="9" customHeight="1" x14ac:dyDescent="0.2">
      <c r="B36" s="454"/>
      <c r="C36" s="641"/>
      <c r="D36" s="641"/>
      <c r="E36" s="641"/>
      <c r="F36" s="641"/>
      <c r="G36" s="641"/>
      <c r="H36" s="641"/>
      <c r="I36" s="617"/>
      <c r="J36" s="363"/>
      <c r="K36" s="363"/>
      <c r="L36" s="363"/>
      <c r="M36" s="363"/>
      <c r="N36" s="363"/>
      <c r="O36" s="363"/>
      <c r="P36" s="363"/>
      <c r="Q36" s="363"/>
      <c r="R36" s="363"/>
      <c r="S36" s="363"/>
    </row>
    <row r="37" spans="2:19" s="365" customFormat="1" ht="33.950000000000003" customHeight="1" x14ac:dyDescent="0.2">
      <c r="B37" s="618" t="s">
        <v>868</v>
      </c>
      <c r="C37" s="640">
        <v>12.764826757486937</v>
      </c>
      <c r="D37" s="640">
        <v>-14.404306605104933</v>
      </c>
      <c r="E37" s="640">
        <v>-68.092210343086592</v>
      </c>
      <c r="F37" s="640">
        <v>-43.223510282923073</v>
      </c>
      <c r="G37" s="640">
        <v>-41.897490096954094</v>
      </c>
      <c r="H37" s="640">
        <v>85.169744333675922</v>
      </c>
      <c r="I37" s="619" t="s">
        <v>421</v>
      </c>
      <c r="J37" s="363"/>
      <c r="K37" s="363"/>
      <c r="L37" s="363"/>
      <c r="M37" s="363"/>
      <c r="N37" s="363"/>
      <c r="O37" s="363"/>
      <c r="P37" s="363"/>
      <c r="Q37" s="363"/>
      <c r="R37" s="363"/>
      <c r="S37" s="363"/>
    </row>
    <row r="38" spans="2:19" s="365" customFormat="1" ht="33.950000000000003" customHeight="1" x14ac:dyDescent="0.2">
      <c r="B38" s="618" t="s">
        <v>1534</v>
      </c>
      <c r="C38" s="640">
        <v>14.250292838936328</v>
      </c>
      <c r="D38" s="640">
        <v>13.994472752605279</v>
      </c>
      <c r="E38" s="640">
        <v>-36.928495846413789</v>
      </c>
      <c r="F38" s="640">
        <v>-20.297247020098162</v>
      </c>
      <c r="G38" s="640">
        <v>-6.115401125663789</v>
      </c>
      <c r="H38" s="640">
        <v>-36.186068843074622</v>
      </c>
      <c r="I38" s="619" t="s">
        <v>594</v>
      </c>
      <c r="J38" s="363"/>
      <c r="K38" s="363"/>
      <c r="L38" s="363"/>
      <c r="M38" s="363"/>
      <c r="N38" s="363"/>
      <c r="O38" s="363"/>
      <c r="P38" s="363"/>
      <c r="Q38" s="363"/>
      <c r="R38" s="363"/>
      <c r="S38" s="363"/>
    </row>
    <row r="39" spans="2:19" s="365" customFormat="1" ht="33.950000000000003" customHeight="1" x14ac:dyDescent="0.2">
      <c r="B39" s="618" t="s">
        <v>59</v>
      </c>
      <c r="C39" s="640">
        <v>64.781495551443925</v>
      </c>
      <c r="D39" s="640">
        <v>-71.680847709449381</v>
      </c>
      <c r="E39" s="640">
        <v>-93.400924201995494</v>
      </c>
      <c r="F39" s="640">
        <v>-52.249317690598332</v>
      </c>
      <c r="G39" s="640">
        <v>-45.401023577158227</v>
      </c>
      <c r="H39" s="640">
        <v>262.28156104256624</v>
      </c>
      <c r="I39" s="619" t="s">
        <v>424</v>
      </c>
      <c r="J39" s="363"/>
      <c r="K39" s="363"/>
      <c r="L39" s="363"/>
      <c r="M39" s="363"/>
      <c r="N39" s="363"/>
      <c r="O39" s="363"/>
      <c r="P39" s="363"/>
      <c r="Q39" s="363"/>
      <c r="R39" s="363"/>
      <c r="S39" s="363"/>
    </row>
    <row r="40" spans="2:19" s="365" customFormat="1" ht="33.950000000000003" customHeight="1" x14ac:dyDescent="0.2">
      <c r="B40" s="618" t="s">
        <v>423</v>
      </c>
      <c r="C40" s="640">
        <v>20.198739887990037</v>
      </c>
      <c r="D40" s="640">
        <v>11.594854492689311</v>
      </c>
      <c r="E40" s="640">
        <v>-9.6970512661715738</v>
      </c>
      <c r="F40" s="640">
        <v>-31.510312400369966</v>
      </c>
      <c r="G40" s="640">
        <v>10.672383360579673</v>
      </c>
      <c r="H40" s="640">
        <v>32.553571274780488</v>
      </c>
      <c r="I40" s="619" t="s">
        <v>905</v>
      </c>
      <c r="J40" s="363"/>
      <c r="K40" s="363"/>
      <c r="L40" s="363"/>
      <c r="M40" s="363"/>
      <c r="N40" s="363"/>
      <c r="O40" s="363"/>
      <c r="P40" s="363"/>
      <c r="Q40" s="363"/>
      <c r="R40" s="363"/>
      <c r="S40" s="363"/>
    </row>
    <row r="41" spans="2:19" s="42" customFormat="1" ht="15" customHeight="1" thickBot="1" x14ac:dyDescent="0.7">
      <c r="B41" s="159"/>
      <c r="C41" s="1348"/>
      <c r="D41" s="1348"/>
      <c r="E41" s="1348"/>
      <c r="F41" s="1348"/>
      <c r="G41" s="1348"/>
      <c r="H41" s="1348"/>
      <c r="I41" s="160"/>
      <c r="K41" s="157"/>
      <c r="L41" s="52"/>
      <c r="M41" s="52"/>
      <c r="N41" s="52"/>
      <c r="O41" s="52"/>
      <c r="P41" s="52"/>
      <c r="Q41" s="52"/>
      <c r="R41" s="52"/>
      <c r="S41" s="52"/>
    </row>
    <row r="42" spans="2:19" s="161" customFormat="1" ht="9" customHeight="1" thickTop="1" x14ac:dyDescent="0.65">
      <c r="L42" s="52"/>
      <c r="M42" s="52"/>
      <c r="N42" s="52"/>
      <c r="O42" s="52"/>
      <c r="P42" s="52"/>
      <c r="Q42" s="52"/>
      <c r="R42" s="52"/>
    </row>
    <row r="43" spans="2:19" s="53" customFormat="1" ht="22.5" x14ac:dyDescent="0.5">
      <c r="B43" s="334" t="s">
        <v>1537</v>
      </c>
      <c r="C43" s="334"/>
      <c r="D43" s="334"/>
      <c r="E43" s="334"/>
      <c r="F43" s="334"/>
      <c r="G43" s="334"/>
      <c r="H43" s="334"/>
      <c r="I43" s="334" t="s">
        <v>1755</v>
      </c>
    </row>
    <row r="45" spans="2:19" x14ac:dyDescent="0.5">
      <c r="C45" s="162"/>
      <c r="D45" s="162"/>
      <c r="E45" s="162"/>
      <c r="F45" s="162"/>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Roman,Regular"&amp;20- 41 -</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3"/>
  <dimension ref="B1:AT177"/>
  <sheetViews>
    <sheetView rightToLeft="1" view="pageBreakPreview" zoomScale="50" zoomScaleNormal="50" zoomScaleSheetLayoutView="50" workbookViewId="0">
      <pane xSplit="2" ySplit="9" topLeftCell="C10" activePane="bottomRight" state="frozen"/>
      <selection pane="topRight"/>
      <selection pane="bottomLeft"/>
      <selection pane="bottomRight"/>
    </sheetView>
  </sheetViews>
  <sheetFormatPr defaultRowHeight="15" x14ac:dyDescent="0.35"/>
  <cols>
    <col min="1" max="1" width="9.140625" style="48"/>
    <col min="2" max="2" width="68.85546875" style="48" customWidth="1"/>
    <col min="3" max="20" width="15.7109375" style="48" customWidth="1"/>
    <col min="21" max="21" width="70.7109375" style="48" customWidth="1"/>
    <col min="22" max="24" width="12.5703125" style="48" customWidth="1"/>
    <col min="25" max="16384" width="9.140625" style="48"/>
  </cols>
  <sheetData>
    <row r="1" spans="2:46" s="5" customFormat="1" ht="19.5" customHeight="1" x14ac:dyDescent="0.65">
      <c r="B1" s="2"/>
      <c r="C1" s="2"/>
      <c r="D1" s="2"/>
      <c r="E1" s="2"/>
      <c r="F1" s="2"/>
      <c r="G1" s="2"/>
      <c r="H1" s="2"/>
      <c r="I1" s="2"/>
      <c r="J1" s="2"/>
      <c r="K1" s="2"/>
      <c r="L1" s="2"/>
      <c r="M1" s="2"/>
      <c r="N1" s="2"/>
      <c r="O1" s="2"/>
      <c r="P1" s="2"/>
      <c r="Q1" s="2"/>
      <c r="R1" s="2"/>
      <c r="S1" s="2"/>
      <c r="T1" s="2"/>
      <c r="U1" s="2"/>
      <c r="V1" s="2"/>
    </row>
    <row r="2" spans="2:46" s="5" customFormat="1" ht="19.5" customHeight="1" x14ac:dyDescent="0.65">
      <c r="B2" s="2"/>
      <c r="C2" s="2"/>
      <c r="D2" s="2"/>
      <c r="E2" s="2"/>
      <c r="F2" s="2"/>
      <c r="G2" s="2"/>
      <c r="H2" s="2"/>
      <c r="I2" s="2"/>
      <c r="J2" s="2"/>
      <c r="K2" s="2"/>
      <c r="L2" s="2"/>
      <c r="M2" s="2"/>
      <c r="N2" s="2"/>
      <c r="O2" s="2"/>
      <c r="P2" s="2"/>
      <c r="Q2" s="2"/>
      <c r="R2" s="2"/>
      <c r="S2" s="2"/>
      <c r="T2" s="2"/>
      <c r="U2" s="2"/>
      <c r="V2" s="2"/>
    </row>
    <row r="3" spans="2:46" s="5" customFormat="1" ht="19.5" customHeight="1" x14ac:dyDescent="0.65">
      <c r="B3" s="2"/>
      <c r="C3" s="2"/>
      <c r="D3" s="2"/>
      <c r="E3" s="2"/>
      <c r="F3" s="2"/>
      <c r="G3" s="2"/>
      <c r="H3" s="2"/>
      <c r="I3" s="2"/>
      <c r="J3" s="2"/>
      <c r="K3" s="2"/>
      <c r="L3" s="2"/>
      <c r="M3" s="2"/>
      <c r="N3" s="2"/>
      <c r="O3" s="2"/>
      <c r="P3" s="2"/>
      <c r="Q3" s="2"/>
      <c r="R3" s="2"/>
      <c r="S3" s="2"/>
      <c r="T3" s="2"/>
      <c r="U3" s="2"/>
      <c r="V3" s="2"/>
    </row>
    <row r="4" spans="2:46" s="469" customFormat="1" ht="36.75" x14ac:dyDescent="0.85">
      <c r="B4" s="1928" t="s">
        <v>1883</v>
      </c>
      <c r="C4" s="1928"/>
      <c r="D4" s="1928"/>
      <c r="E4" s="1928"/>
      <c r="F4" s="1928"/>
      <c r="G4" s="1928"/>
      <c r="H4" s="1928"/>
      <c r="I4" s="1928"/>
      <c r="J4" s="1928"/>
      <c r="K4" s="1928"/>
      <c r="L4" s="1927" t="s">
        <v>1884</v>
      </c>
      <c r="M4" s="1927"/>
      <c r="N4" s="1927"/>
      <c r="O4" s="1927"/>
      <c r="P4" s="1927"/>
      <c r="Q4" s="1927"/>
      <c r="R4" s="1927"/>
      <c r="S4" s="1927"/>
      <c r="T4" s="1927"/>
      <c r="U4" s="1927"/>
    </row>
    <row r="5" spans="2:46" ht="20.25" customHeight="1" x14ac:dyDescent="0.65">
      <c r="B5" s="149"/>
      <c r="C5" s="151"/>
      <c r="D5" s="150"/>
      <c r="E5" s="150"/>
      <c r="F5" s="151"/>
      <c r="G5" s="150"/>
      <c r="H5" s="150"/>
      <c r="I5" s="151"/>
      <c r="J5" s="150"/>
      <c r="K5" s="150"/>
      <c r="L5" s="151"/>
      <c r="M5" s="150"/>
      <c r="N5" s="150"/>
      <c r="O5" s="151"/>
      <c r="P5" s="150"/>
      <c r="Q5" s="150"/>
      <c r="R5" s="150"/>
      <c r="S5" s="150"/>
      <c r="T5" s="150"/>
      <c r="U5" s="150"/>
      <c r="V5" s="75"/>
    </row>
    <row r="6" spans="2:46" s="665" customFormat="1" ht="25.5" customHeight="1" thickBot="1" x14ac:dyDescent="0.55000000000000004">
      <c r="B6" s="661" t="s">
        <v>1779</v>
      </c>
      <c r="C6" s="662"/>
      <c r="D6" s="662"/>
      <c r="E6" s="662"/>
      <c r="F6" s="662"/>
      <c r="G6" s="662"/>
      <c r="H6" s="662"/>
      <c r="I6" s="662"/>
      <c r="J6" s="662"/>
      <c r="K6" s="662"/>
      <c r="L6" s="662"/>
      <c r="M6" s="662"/>
      <c r="N6" s="662"/>
      <c r="O6" s="662"/>
      <c r="P6" s="662"/>
      <c r="Q6" s="662"/>
      <c r="R6" s="662"/>
      <c r="S6" s="662"/>
      <c r="T6" s="662"/>
      <c r="U6" s="663" t="s">
        <v>1208</v>
      </c>
      <c r="V6" s="664"/>
    </row>
    <row r="7" spans="2:46" s="670" customFormat="1" ht="22.5" customHeight="1" thickTop="1" x14ac:dyDescent="0.2">
      <c r="B7" s="1933" t="s">
        <v>887</v>
      </c>
      <c r="C7" s="1937" t="s">
        <v>1722</v>
      </c>
      <c r="D7" s="1938"/>
      <c r="E7" s="1939"/>
      <c r="F7" s="1937" t="s">
        <v>1720</v>
      </c>
      <c r="G7" s="1938"/>
      <c r="H7" s="1939"/>
      <c r="I7" s="1937" t="s">
        <v>1721</v>
      </c>
      <c r="J7" s="1938"/>
      <c r="K7" s="1939"/>
      <c r="L7" s="1937" t="s">
        <v>1927</v>
      </c>
      <c r="M7" s="1938"/>
      <c r="N7" s="1939"/>
      <c r="O7" s="1929" t="s">
        <v>1932</v>
      </c>
      <c r="P7" s="1929"/>
      <c r="Q7" s="1929"/>
      <c r="R7" s="1929" t="s">
        <v>1934</v>
      </c>
      <c r="S7" s="1929"/>
      <c r="T7" s="1929"/>
      <c r="U7" s="1930" t="s">
        <v>886</v>
      </c>
    </row>
    <row r="8" spans="2:46" s="670" customFormat="1" ht="24.75" customHeight="1" x14ac:dyDescent="0.2">
      <c r="B8" s="1934"/>
      <c r="C8" s="659" t="s">
        <v>568</v>
      </c>
      <c r="D8" s="659" t="s">
        <v>514</v>
      </c>
      <c r="E8" s="659" t="s">
        <v>515</v>
      </c>
      <c r="F8" s="659" t="s">
        <v>568</v>
      </c>
      <c r="G8" s="659" t="s">
        <v>514</v>
      </c>
      <c r="H8" s="659" t="s">
        <v>515</v>
      </c>
      <c r="I8" s="659" t="s">
        <v>568</v>
      </c>
      <c r="J8" s="659" t="s">
        <v>514</v>
      </c>
      <c r="K8" s="659" t="s">
        <v>515</v>
      </c>
      <c r="L8" s="659" t="s">
        <v>568</v>
      </c>
      <c r="M8" s="659" t="s">
        <v>514</v>
      </c>
      <c r="N8" s="659" t="s">
        <v>515</v>
      </c>
      <c r="O8" s="659" t="s">
        <v>568</v>
      </c>
      <c r="P8" s="659" t="s">
        <v>514</v>
      </c>
      <c r="Q8" s="659" t="s">
        <v>515</v>
      </c>
      <c r="R8" s="659" t="s">
        <v>568</v>
      </c>
      <c r="S8" s="659" t="s">
        <v>514</v>
      </c>
      <c r="T8" s="659" t="s">
        <v>515</v>
      </c>
      <c r="U8" s="1931"/>
      <c r="V8" s="671"/>
    </row>
    <row r="9" spans="2:46" s="670" customFormat="1" ht="24.75" customHeight="1" x14ac:dyDescent="0.2">
      <c r="B9" s="1935"/>
      <c r="C9" s="1572" t="s">
        <v>516</v>
      </c>
      <c r="D9" s="1572" t="s">
        <v>517</v>
      </c>
      <c r="E9" s="1572" t="s">
        <v>518</v>
      </c>
      <c r="F9" s="1572" t="s">
        <v>516</v>
      </c>
      <c r="G9" s="1572" t="s">
        <v>517</v>
      </c>
      <c r="H9" s="1572" t="s">
        <v>518</v>
      </c>
      <c r="I9" s="1572" t="s">
        <v>516</v>
      </c>
      <c r="J9" s="1572" t="s">
        <v>517</v>
      </c>
      <c r="K9" s="1572" t="s">
        <v>518</v>
      </c>
      <c r="L9" s="1572" t="s">
        <v>516</v>
      </c>
      <c r="M9" s="1572" t="s">
        <v>517</v>
      </c>
      <c r="N9" s="1572" t="s">
        <v>518</v>
      </c>
      <c r="O9" s="1572" t="s">
        <v>516</v>
      </c>
      <c r="P9" s="1572" t="s">
        <v>517</v>
      </c>
      <c r="Q9" s="1572" t="s">
        <v>518</v>
      </c>
      <c r="R9" s="1572" t="s">
        <v>516</v>
      </c>
      <c r="S9" s="1572" t="s">
        <v>517</v>
      </c>
      <c r="T9" s="1572" t="s">
        <v>518</v>
      </c>
      <c r="U9" s="1932"/>
    </row>
    <row r="10" spans="2:46" s="646" customFormat="1" ht="15" customHeight="1" x14ac:dyDescent="0.7">
      <c r="B10" s="1587"/>
      <c r="C10" s="649"/>
      <c r="D10" s="649"/>
      <c r="E10" s="649"/>
      <c r="F10" s="649"/>
      <c r="G10" s="649"/>
      <c r="H10" s="649"/>
      <c r="I10" s="649"/>
      <c r="J10" s="649"/>
      <c r="K10" s="648"/>
      <c r="L10" s="649"/>
      <c r="M10" s="649"/>
      <c r="N10" s="649"/>
      <c r="O10" s="649"/>
      <c r="P10" s="649"/>
      <c r="Q10" s="649"/>
      <c r="R10" s="649"/>
      <c r="S10" s="649"/>
      <c r="T10" s="649"/>
      <c r="U10" s="660"/>
    </row>
    <row r="11" spans="2:46" s="1349" customFormat="1" ht="24.75" customHeight="1" x14ac:dyDescent="0.2">
      <c r="B11" s="629" t="s">
        <v>310</v>
      </c>
      <c r="C11" s="652">
        <v>21368.521891129592</v>
      </c>
      <c r="D11" s="652">
        <v>21758.197950980826</v>
      </c>
      <c r="E11" s="652">
        <v>-389.67605985123566</v>
      </c>
      <c r="F11" s="652">
        <v>15039.403736719411</v>
      </c>
      <c r="G11" s="652">
        <v>23692.412925523167</v>
      </c>
      <c r="H11" s="652">
        <v>-8653.0091888037587</v>
      </c>
      <c r="I11" s="652">
        <v>5722.7084820184564</v>
      </c>
      <c r="J11" s="652">
        <v>13605.516442539934</v>
      </c>
      <c r="K11" s="651">
        <v>-7882.8079605214807</v>
      </c>
      <c r="L11" s="652">
        <v>3886.7735746263716</v>
      </c>
      <c r="M11" s="652">
        <v>10869.20113511063</v>
      </c>
      <c r="N11" s="652">
        <v>-6982.4275604842605</v>
      </c>
      <c r="O11" s="652">
        <v>3477.4504409249948</v>
      </c>
      <c r="P11" s="652">
        <v>10328.552337202907</v>
      </c>
      <c r="Q11" s="652">
        <v>-6851.1018962779126</v>
      </c>
      <c r="R11" s="652">
        <v>5141.5412437982704</v>
      </c>
      <c r="S11" s="652">
        <v>6608.8614556678485</v>
      </c>
      <c r="T11" s="652">
        <v>-1467.320211869579</v>
      </c>
      <c r="U11" s="570" t="s">
        <v>1499</v>
      </c>
    </row>
    <row r="12" spans="2:46" s="1349" customFormat="1" ht="12" customHeight="1" x14ac:dyDescent="0.2">
      <c r="B12" s="629"/>
      <c r="C12" s="652"/>
      <c r="D12" s="652"/>
      <c r="E12" s="652"/>
      <c r="F12" s="652"/>
      <c r="G12" s="652"/>
      <c r="H12" s="652"/>
      <c r="I12" s="652"/>
      <c r="J12" s="652"/>
      <c r="K12" s="651"/>
      <c r="L12" s="652"/>
      <c r="M12" s="652"/>
      <c r="N12" s="652"/>
      <c r="O12" s="652"/>
      <c r="P12" s="652"/>
      <c r="Q12" s="652"/>
      <c r="R12" s="652"/>
      <c r="S12" s="652"/>
      <c r="T12" s="652"/>
      <c r="U12" s="570"/>
    </row>
    <row r="13" spans="2:46" s="1350" customFormat="1" ht="27.75" customHeight="1" x14ac:dyDescent="0.2">
      <c r="B13" s="629" t="s">
        <v>142</v>
      </c>
      <c r="C13" s="652">
        <v>19593.636972867294</v>
      </c>
      <c r="D13" s="652">
        <v>19396.496113512181</v>
      </c>
      <c r="E13" s="652">
        <v>197.14085935511321</v>
      </c>
      <c r="F13" s="652">
        <v>13041.436918731184</v>
      </c>
      <c r="G13" s="652">
        <v>21071.532263707824</v>
      </c>
      <c r="H13" s="652">
        <v>-8030.0953449766403</v>
      </c>
      <c r="I13" s="652">
        <v>3922.5818152199799</v>
      </c>
      <c r="J13" s="652">
        <v>13399.424237955376</v>
      </c>
      <c r="K13" s="651">
        <v>-9476.8424227353971</v>
      </c>
      <c r="L13" s="652">
        <v>2256.5863867523899</v>
      </c>
      <c r="M13" s="652">
        <v>10761.570767335103</v>
      </c>
      <c r="N13" s="652">
        <v>-8504.9843805827131</v>
      </c>
      <c r="O13" s="652">
        <v>1510.8243524801892</v>
      </c>
      <c r="P13" s="652">
        <v>10142.940341339681</v>
      </c>
      <c r="Q13" s="652">
        <v>-8632.1159888594921</v>
      </c>
      <c r="R13" s="652">
        <v>2539.4223470757206</v>
      </c>
      <c r="S13" s="652">
        <v>6538.2169985219089</v>
      </c>
      <c r="T13" s="652">
        <v>-3998.7946514461883</v>
      </c>
      <c r="U13" s="570" t="s">
        <v>312</v>
      </c>
      <c r="V13" s="1349"/>
      <c r="W13" s="1349"/>
      <c r="X13" s="1349"/>
      <c r="Y13" s="1349"/>
      <c r="Z13" s="1349"/>
      <c r="AA13" s="1349"/>
      <c r="AB13" s="1349"/>
      <c r="AC13" s="1349"/>
      <c r="AD13" s="1349"/>
      <c r="AE13" s="1349"/>
      <c r="AF13" s="1349"/>
      <c r="AG13" s="1349"/>
      <c r="AH13" s="1349"/>
      <c r="AI13" s="1349"/>
      <c r="AJ13" s="1349"/>
      <c r="AK13" s="1349"/>
      <c r="AL13" s="1349"/>
      <c r="AM13" s="1349"/>
      <c r="AN13" s="1349"/>
      <c r="AO13" s="1349"/>
      <c r="AP13" s="1349"/>
      <c r="AQ13" s="1349"/>
      <c r="AR13" s="1349"/>
      <c r="AS13" s="1349"/>
      <c r="AT13" s="1349"/>
    </row>
    <row r="14" spans="2:46" s="1351" customFormat="1" ht="27.75" customHeight="1" x14ac:dyDescent="0.2">
      <c r="B14" s="629" t="s">
        <v>641</v>
      </c>
      <c r="C14" s="652">
        <v>12272.749952766198</v>
      </c>
      <c r="D14" s="652">
        <v>15935.634976055648</v>
      </c>
      <c r="E14" s="652">
        <v>-3662.8850232894492</v>
      </c>
      <c r="F14" s="652">
        <v>10504.945420691885</v>
      </c>
      <c r="G14" s="652">
        <v>18165.743070734385</v>
      </c>
      <c r="H14" s="652">
        <v>-7660.7976500425011</v>
      </c>
      <c r="I14" s="652">
        <v>3351.8958884079248</v>
      </c>
      <c r="J14" s="652">
        <v>11457.40739538804</v>
      </c>
      <c r="K14" s="651">
        <v>-8105.511506980115</v>
      </c>
      <c r="L14" s="652">
        <v>1903.0888244090497</v>
      </c>
      <c r="M14" s="652">
        <v>9131.8691142471362</v>
      </c>
      <c r="N14" s="652">
        <v>-7228.7802898380851</v>
      </c>
      <c r="O14" s="652">
        <v>1105.7423726660281</v>
      </c>
      <c r="P14" s="652">
        <v>8573.5807258208351</v>
      </c>
      <c r="Q14" s="652">
        <v>-7467.8383531548079</v>
      </c>
      <c r="R14" s="652">
        <v>2047.5003244548066</v>
      </c>
      <c r="S14" s="652">
        <v>5471.1389020587303</v>
      </c>
      <c r="T14" s="652">
        <v>-3423.6385776039237</v>
      </c>
      <c r="U14" s="570" t="s">
        <v>1061</v>
      </c>
      <c r="V14" s="1349"/>
      <c r="W14" s="1349"/>
      <c r="X14" s="1349"/>
      <c r="Y14" s="1349"/>
      <c r="Z14" s="1349"/>
      <c r="AA14" s="1349"/>
      <c r="AB14" s="1349"/>
      <c r="AC14" s="1349"/>
      <c r="AD14" s="1349"/>
      <c r="AE14" s="1349"/>
      <c r="AF14" s="1349"/>
      <c r="AG14" s="1349"/>
      <c r="AH14" s="1349"/>
      <c r="AI14" s="1349"/>
      <c r="AJ14" s="1349"/>
      <c r="AK14" s="1349"/>
      <c r="AL14" s="1349"/>
      <c r="AM14" s="1349"/>
      <c r="AN14" s="1349"/>
      <c r="AO14" s="1349"/>
      <c r="AP14" s="1349"/>
      <c r="AQ14" s="1349"/>
      <c r="AR14" s="1349"/>
      <c r="AS14" s="1349"/>
      <c r="AT14" s="1349"/>
    </row>
    <row r="15" spans="2:46" s="1350" customFormat="1" ht="27.75" customHeight="1" x14ac:dyDescent="0.2">
      <c r="B15" s="1353" t="s">
        <v>642</v>
      </c>
      <c r="C15" s="656">
        <v>12110.532671986199</v>
      </c>
      <c r="D15" s="656">
        <v>15764.243187610453</v>
      </c>
      <c r="E15" s="656">
        <v>-3653.7105156242542</v>
      </c>
      <c r="F15" s="656">
        <v>10319.934679453221</v>
      </c>
      <c r="G15" s="656">
        <v>17937.432842510178</v>
      </c>
      <c r="H15" s="656">
        <v>-7617.4981630569564</v>
      </c>
      <c r="I15" s="656">
        <v>3273.8704740177836</v>
      </c>
      <c r="J15" s="656">
        <v>11170.909538872791</v>
      </c>
      <c r="K15" s="655">
        <v>-7897.0390648550074</v>
      </c>
      <c r="L15" s="656">
        <v>1784.8093428549021</v>
      </c>
      <c r="M15" s="656">
        <v>8709.8175561074386</v>
      </c>
      <c r="N15" s="656">
        <v>-6925.0082132525367</v>
      </c>
      <c r="O15" s="656">
        <v>1064.6818613324785</v>
      </c>
      <c r="P15" s="656">
        <v>8309.497804065526</v>
      </c>
      <c r="Q15" s="656">
        <v>-7244.8159427330475</v>
      </c>
      <c r="R15" s="656">
        <v>2021.2430573609167</v>
      </c>
      <c r="S15" s="656">
        <v>5056.5718599186266</v>
      </c>
      <c r="T15" s="656">
        <v>-3035.3288025577099</v>
      </c>
      <c r="U15" s="1357" t="s">
        <v>1310</v>
      </c>
      <c r="V15" s="1349"/>
      <c r="W15" s="1349"/>
      <c r="X15" s="1349"/>
      <c r="Y15" s="1349"/>
      <c r="Z15" s="1349"/>
      <c r="AA15" s="1349"/>
      <c r="AB15" s="1349"/>
      <c r="AC15" s="1349"/>
      <c r="AD15" s="1349"/>
      <c r="AE15" s="1349"/>
      <c r="AF15" s="1349"/>
      <c r="AG15" s="1349"/>
      <c r="AH15" s="1349"/>
      <c r="AI15" s="1349"/>
      <c r="AJ15" s="1349"/>
      <c r="AK15" s="1349"/>
      <c r="AL15" s="1349"/>
      <c r="AM15" s="1349"/>
      <c r="AN15" s="1349"/>
      <c r="AO15" s="1349"/>
      <c r="AP15" s="1349"/>
      <c r="AQ15" s="1349"/>
      <c r="AR15" s="1349"/>
      <c r="AS15" s="1349"/>
      <c r="AT15" s="1349"/>
    </row>
    <row r="16" spans="2:46" s="1351" customFormat="1" ht="27.75" customHeight="1" x14ac:dyDescent="0.2">
      <c r="B16" s="1353" t="s">
        <v>1485</v>
      </c>
      <c r="C16" s="656">
        <v>0</v>
      </c>
      <c r="D16" s="656">
        <v>59.905555864493998</v>
      </c>
      <c r="E16" s="656">
        <v>-59.905555864493998</v>
      </c>
      <c r="F16" s="656">
        <v>0</v>
      </c>
      <c r="G16" s="656">
        <v>55.399038597722878</v>
      </c>
      <c r="H16" s="656">
        <v>-55.399038597722878</v>
      </c>
      <c r="I16" s="656">
        <v>0</v>
      </c>
      <c r="J16" s="656">
        <v>6.0208490000000001</v>
      </c>
      <c r="K16" s="655">
        <v>-6.0208490000000001</v>
      </c>
      <c r="L16" s="656">
        <v>0</v>
      </c>
      <c r="M16" s="656">
        <v>7.0681830399999992</v>
      </c>
      <c r="N16" s="656">
        <v>-7.0681830399999992</v>
      </c>
      <c r="O16" s="656">
        <v>0</v>
      </c>
      <c r="P16" s="656">
        <v>6.8749010000000013</v>
      </c>
      <c r="Q16" s="656">
        <v>-6.8749010000000013</v>
      </c>
      <c r="R16" s="656">
        <v>0</v>
      </c>
      <c r="S16" s="656">
        <v>3.5133869</v>
      </c>
      <c r="T16" s="656">
        <v>-3.5133869</v>
      </c>
      <c r="U16" s="1357" t="s">
        <v>1486</v>
      </c>
      <c r="V16" s="1349"/>
      <c r="W16" s="1349"/>
      <c r="X16" s="1349"/>
      <c r="Y16" s="1349"/>
      <c r="Z16" s="1349"/>
      <c r="AA16" s="1349"/>
      <c r="AB16" s="1349"/>
      <c r="AC16" s="1349"/>
      <c r="AD16" s="1349"/>
      <c r="AE16" s="1349"/>
      <c r="AF16" s="1349"/>
      <c r="AG16" s="1349"/>
      <c r="AH16" s="1349"/>
      <c r="AI16" s="1349"/>
      <c r="AJ16" s="1349"/>
      <c r="AK16" s="1349"/>
      <c r="AL16" s="1349"/>
      <c r="AM16" s="1349"/>
      <c r="AN16" s="1349"/>
      <c r="AO16" s="1349"/>
      <c r="AP16" s="1349"/>
      <c r="AQ16" s="1349"/>
      <c r="AR16" s="1349"/>
      <c r="AS16" s="1349"/>
      <c r="AT16" s="1349"/>
    </row>
    <row r="17" spans="2:46" s="1351" customFormat="1" ht="27.75" customHeight="1" x14ac:dyDescent="0.2">
      <c r="B17" s="1353" t="s">
        <v>486</v>
      </c>
      <c r="C17" s="656"/>
      <c r="D17" s="656"/>
      <c r="E17" s="656">
        <v>0</v>
      </c>
      <c r="F17" s="656">
        <v>0</v>
      </c>
      <c r="G17" s="656">
        <v>0</v>
      </c>
      <c r="H17" s="656">
        <v>0</v>
      </c>
      <c r="I17" s="656">
        <v>0</v>
      </c>
      <c r="J17" s="656">
        <v>0</v>
      </c>
      <c r="K17" s="655">
        <v>0</v>
      </c>
      <c r="L17" s="656">
        <v>0</v>
      </c>
      <c r="M17" s="656">
        <v>0</v>
      </c>
      <c r="N17" s="656">
        <v>0</v>
      </c>
      <c r="O17" s="656">
        <v>0</v>
      </c>
      <c r="P17" s="656">
        <v>0</v>
      </c>
      <c r="Q17" s="656">
        <v>0</v>
      </c>
      <c r="R17" s="656">
        <v>0</v>
      </c>
      <c r="S17" s="656">
        <v>0</v>
      </c>
      <c r="T17" s="656">
        <v>0</v>
      </c>
      <c r="U17" s="1357" t="s">
        <v>487</v>
      </c>
      <c r="V17" s="1349"/>
      <c r="W17" s="1349"/>
      <c r="X17" s="1349"/>
      <c r="Y17" s="1349"/>
      <c r="Z17" s="1349"/>
      <c r="AA17" s="1349"/>
      <c r="AB17" s="1349"/>
      <c r="AC17" s="1349"/>
      <c r="AD17" s="1349"/>
      <c r="AE17" s="1349"/>
      <c r="AF17" s="1349"/>
      <c r="AG17" s="1349"/>
      <c r="AH17" s="1349"/>
      <c r="AI17" s="1349"/>
      <c r="AJ17" s="1349"/>
      <c r="AK17" s="1349"/>
      <c r="AL17" s="1349"/>
      <c r="AM17" s="1349"/>
      <c r="AN17" s="1349"/>
      <c r="AO17" s="1349"/>
      <c r="AP17" s="1349"/>
      <c r="AQ17" s="1349"/>
      <c r="AR17" s="1349"/>
      <c r="AS17" s="1349"/>
      <c r="AT17" s="1349"/>
    </row>
    <row r="18" spans="2:46" s="1350" customFormat="1" ht="27.75" customHeight="1" x14ac:dyDescent="0.2">
      <c r="B18" s="1353" t="s">
        <v>488</v>
      </c>
      <c r="C18" s="656">
        <v>161.71728077999998</v>
      </c>
      <c r="D18" s="656">
        <v>84.419932557600006</v>
      </c>
      <c r="E18" s="656">
        <v>77.297348222399975</v>
      </c>
      <c r="F18" s="656">
        <v>181.24854299999998</v>
      </c>
      <c r="G18" s="656">
        <v>147.69782213999997</v>
      </c>
      <c r="H18" s="656">
        <v>33.550720860000013</v>
      </c>
      <c r="I18" s="656">
        <v>75.380827470141156</v>
      </c>
      <c r="J18" s="656">
        <v>166.96151481652791</v>
      </c>
      <c r="K18" s="655">
        <v>-91.580687346386753</v>
      </c>
      <c r="L18" s="656">
        <v>109.02890170000001</v>
      </c>
      <c r="M18" s="656">
        <v>0</v>
      </c>
      <c r="N18" s="656">
        <v>109.02890170000001</v>
      </c>
      <c r="O18" s="656">
        <v>28.688590330000004</v>
      </c>
      <c r="P18" s="656">
        <v>0</v>
      </c>
      <c r="Q18" s="656">
        <v>28.688590330000004</v>
      </c>
      <c r="R18" s="656">
        <v>26.25726709388972</v>
      </c>
      <c r="S18" s="656">
        <v>0</v>
      </c>
      <c r="T18" s="656">
        <v>26.25726709388972</v>
      </c>
      <c r="U18" s="1357" t="s">
        <v>1311</v>
      </c>
      <c r="V18" s="1349"/>
      <c r="W18" s="1349"/>
      <c r="X18" s="1349"/>
      <c r="Y18" s="1349"/>
      <c r="Z18" s="1349"/>
      <c r="AA18" s="1349"/>
      <c r="AB18" s="1349"/>
      <c r="AC18" s="1349"/>
      <c r="AD18" s="1349"/>
      <c r="AE18" s="1349"/>
      <c r="AF18" s="1349"/>
      <c r="AG18" s="1349"/>
      <c r="AH18" s="1349"/>
      <c r="AI18" s="1349"/>
      <c r="AJ18" s="1349"/>
      <c r="AK18" s="1349"/>
      <c r="AL18" s="1349"/>
      <c r="AM18" s="1349"/>
      <c r="AN18" s="1349"/>
      <c r="AO18" s="1349"/>
      <c r="AP18" s="1349"/>
      <c r="AQ18" s="1349"/>
      <c r="AR18" s="1349"/>
      <c r="AS18" s="1349"/>
      <c r="AT18" s="1349"/>
    </row>
    <row r="19" spans="2:46" s="1350" customFormat="1" ht="27.75" customHeight="1" x14ac:dyDescent="0.2">
      <c r="B19" s="1353" t="s">
        <v>489</v>
      </c>
      <c r="C19" s="656">
        <v>0.5</v>
      </c>
      <c r="D19" s="656">
        <v>27.066300023100787</v>
      </c>
      <c r="E19" s="656">
        <v>-26.566300023100787</v>
      </c>
      <c r="F19" s="656">
        <v>3.7621982386645221</v>
      </c>
      <c r="G19" s="656">
        <v>25.213367486486487</v>
      </c>
      <c r="H19" s="656">
        <v>-21.451169247821966</v>
      </c>
      <c r="I19" s="656">
        <v>2.6445869200000001</v>
      </c>
      <c r="J19" s="656">
        <v>113.5154926987198</v>
      </c>
      <c r="K19" s="655">
        <v>-110.8709057787198</v>
      </c>
      <c r="L19" s="656">
        <v>9.2505798541476754</v>
      </c>
      <c r="M19" s="656">
        <v>414.98337509969599</v>
      </c>
      <c r="N19" s="656">
        <v>-405.73279524554829</v>
      </c>
      <c r="O19" s="656">
        <v>12.371921003549724</v>
      </c>
      <c r="P19" s="656">
        <v>257.20802075530952</v>
      </c>
      <c r="Q19" s="656">
        <v>-244.8360997517598</v>
      </c>
      <c r="R19" s="656">
        <v>0</v>
      </c>
      <c r="S19" s="656">
        <v>411.05365524010358</v>
      </c>
      <c r="T19" s="656">
        <v>-411.05365524010358</v>
      </c>
      <c r="U19" s="1357" t="s">
        <v>1312</v>
      </c>
      <c r="V19" s="1349"/>
      <c r="W19" s="1349"/>
      <c r="X19" s="1349"/>
      <c r="Y19" s="1349"/>
      <c r="Z19" s="1349"/>
      <c r="AA19" s="1349"/>
      <c r="AB19" s="1349"/>
      <c r="AC19" s="1349"/>
      <c r="AD19" s="1349"/>
      <c r="AE19" s="1349"/>
      <c r="AF19" s="1349"/>
      <c r="AG19" s="1349"/>
      <c r="AH19" s="1349"/>
      <c r="AI19" s="1349"/>
      <c r="AJ19" s="1349"/>
      <c r="AK19" s="1349"/>
      <c r="AL19" s="1349"/>
      <c r="AM19" s="1349"/>
      <c r="AN19" s="1349"/>
      <c r="AO19" s="1349"/>
      <c r="AP19" s="1349"/>
      <c r="AQ19" s="1349"/>
      <c r="AR19" s="1349"/>
      <c r="AS19" s="1349"/>
      <c r="AT19" s="1349"/>
    </row>
    <row r="20" spans="2:46" s="1350" customFormat="1" ht="27.75" customHeight="1" x14ac:dyDescent="0.2">
      <c r="B20" s="629" t="s">
        <v>641</v>
      </c>
      <c r="C20" s="652">
        <v>12272.7499527662</v>
      </c>
      <c r="D20" s="652">
        <v>15935.634976055644</v>
      </c>
      <c r="E20" s="652">
        <v>-3662.8850232894438</v>
      </c>
      <c r="F20" s="652">
        <v>10504.945420691885</v>
      </c>
      <c r="G20" s="652">
        <v>18165.743070734388</v>
      </c>
      <c r="H20" s="652">
        <v>-7660.7976500425029</v>
      </c>
      <c r="I20" s="652">
        <v>3351.8958884079248</v>
      </c>
      <c r="J20" s="652">
        <v>11457.40739538804</v>
      </c>
      <c r="K20" s="651">
        <v>-8105.511506980115</v>
      </c>
      <c r="L20" s="652">
        <v>1903.0888244090497</v>
      </c>
      <c r="M20" s="652">
        <v>9131.8691142471343</v>
      </c>
      <c r="N20" s="652">
        <v>-7228.7802898380851</v>
      </c>
      <c r="O20" s="652">
        <v>1105.7423726660281</v>
      </c>
      <c r="P20" s="652">
        <v>8573.5807258208351</v>
      </c>
      <c r="Q20" s="652">
        <v>-7467.838353154807</v>
      </c>
      <c r="R20" s="652">
        <v>2047.5003244548063</v>
      </c>
      <c r="S20" s="652">
        <v>5471.1389020587303</v>
      </c>
      <c r="T20" s="652">
        <v>-3423.6385776039242</v>
      </c>
      <c r="U20" s="570" t="s">
        <v>1061</v>
      </c>
      <c r="V20" s="1349"/>
      <c r="W20" s="1349"/>
      <c r="X20" s="1349"/>
      <c r="Y20" s="1349"/>
      <c r="Z20" s="1349"/>
      <c r="AA20" s="1349"/>
      <c r="AB20" s="1349"/>
      <c r="AC20" s="1349"/>
      <c r="AD20" s="1349"/>
      <c r="AE20" s="1349"/>
      <c r="AF20" s="1349"/>
      <c r="AG20" s="1349"/>
      <c r="AH20" s="1349"/>
      <c r="AI20" s="1349"/>
      <c r="AJ20" s="1349"/>
      <c r="AK20" s="1349"/>
      <c r="AL20" s="1349"/>
      <c r="AM20" s="1349"/>
      <c r="AN20" s="1349"/>
      <c r="AO20" s="1349"/>
      <c r="AP20" s="1349"/>
      <c r="AQ20" s="1349"/>
      <c r="AR20" s="1349"/>
      <c r="AS20" s="1349"/>
      <c r="AT20" s="1349"/>
    </row>
    <row r="21" spans="2:46" s="1350" customFormat="1" ht="27.75" customHeight="1" x14ac:dyDescent="0.2">
      <c r="B21" s="1353" t="s">
        <v>143</v>
      </c>
      <c r="C21" s="656">
        <v>6224.736150739026</v>
      </c>
      <c r="D21" s="656">
        <v>4107.2646180695838</v>
      </c>
      <c r="E21" s="656">
        <v>2117.4715326694422</v>
      </c>
      <c r="F21" s="656">
        <v>5462.9637574902226</v>
      </c>
      <c r="G21" s="656">
        <v>4915.3066953023308</v>
      </c>
      <c r="H21" s="656">
        <v>547.65706218789182</v>
      </c>
      <c r="I21" s="656">
        <v>924.03556978921824</v>
      </c>
      <c r="J21" s="656">
        <v>5568.8010935925677</v>
      </c>
      <c r="K21" s="655">
        <v>-4644.7655238033494</v>
      </c>
      <c r="L21" s="656">
        <v>506.53479804972892</v>
      </c>
      <c r="M21" s="656">
        <v>5664.4927390173743</v>
      </c>
      <c r="N21" s="656">
        <v>-5157.9579409676453</v>
      </c>
      <c r="O21" s="656">
        <v>346.21154966781233</v>
      </c>
      <c r="P21" s="656">
        <v>3492.5368297178197</v>
      </c>
      <c r="Q21" s="656">
        <v>-3146.3252800500072</v>
      </c>
      <c r="R21" s="656">
        <v>181.00596125186289</v>
      </c>
      <c r="S21" s="656">
        <v>2732.9209214418865</v>
      </c>
      <c r="T21" s="656">
        <v>-2551.9149601900235</v>
      </c>
      <c r="U21" s="1357" t="s">
        <v>181</v>
      </c>
      <c r="V21" s="1349"/>
      <c r="W21" s="1349"/>
      <c r="X21" s="1349"/>
      <c r="Y21" s="1349"/>
      <c r="Z21" s="1349"/>
      <c r="AA21" s="1349"/>
      <c r="AB21" s="1349"/>
      <c r="AC21" s="1349"/>
      <c r="AD21" s="1349"/>
      <c r="AE21" s="1349"/>
      <c r="AF21" s="1349"/>
      <c r="AG21" s="1349"/>
      <c r="AH21" s="1349"/>
      <c r="AI21" s="1349"/>
      <c r="AJ21" s="1349"/>
      <c r="AK21" s="1349"/>
      <c r="AL21" s="1349"/>
      <c r="AM21" s="1349"/>
      <c r="AN21" s="1349"/>
      <c r="AO21" s="1349"/>
      <c r="AP21" s="1349"/>
      <c r="AQ21" s="1349"/>
      <c r="AR21" s="1349"/>
      <c r="AS21" s="1349"/>
      <c r="AT21" s="1349"/>
    </row>
    <row r="22" spans="2:46" s="1350" customFormat="1" ht="27.75" customHeight="1" x14ac:dyDescent="0.2">
      <c r="B22" s="1354" t="s">
        <v>490</v>
      </c>
      <c r="C22" s="656">
        <v>5477.1619581626055</v>
      </c>
      <c r="D22" s="656">
        <v>3008.0848468232662</v>
      </c>
      <c r="E22" s="656">
        <v>2469.0771113393394</v>
      </c>
      <c r="F22" s="656">
        <v>4867</v>
      </c>
      <c r="G22" s="656">
        <v>3218.340288209657</v>
      </c>
      <c r="H22" s="656">
        <v>1648.659711790343</v>
      </c>
      <c r="I22" s="656">
        <v>582.68962308050254</v>
      </c>
      <c r="J22" s="656">
        <v>4252.4067109158186</v>
      </c>
      <c r="K22" s="655">
        <v>-3669.7170878353163</v>
      </c>
      <c r="L22" s="656">
        <v>126.52917417748608</v>
      </c>
      <c r="M22" s="656">
        <v>4142.390476198434</v>
      </c>
      <c r="N22" s="656">
        <v>-4015.8613020209477</v>
      </c>
      <c r="O22" s="656">
        <v>39.782973291520939</v>
      </c>
      <c r="P22" s="656">
        <v>3282.8808562913932</v>
      </c>
      <c r="Q22" s="656">
        <v>-3243.0978829998721</v>
      </c>
      <c r="R22" s="656">
        <v>9.1861010134128165</v>
      </c>
      <c r="S22" s="656">
        <v>2113.3928147063184</v>
      </c>
      <c r="T22" s="656">
        <v>-2104.2067136929054</v>
      </c>
      <c r="U22" s="1358" t="s">
        <v>1314</v>
      </c>
      <c r="V22" s="1349"/>
      <c r="W22" s="1349"/>
      <c r="X22" s="1349"/>
      <c r="Y22" s="1349"/>
      <c r="Z22" s="1349"/>
      <c r="AA22" s="1349"/>
      <c r="AB22" s="1349"/>
      <c r="AC22" s="1349"/>
      <c r="AD22" s="1349"/>
      <c r="AE22" s="1349"/>
      <c r="AF22" s="1349"/>
      <c r="AG22" s="1349"/>
      <c r="AH22" s="1349"/>
      <c r="AI22" s="1349"/>
      <c r="AJ22" s="1349"/>
      <c r="AK22" s="1349"/>
      <c r="AL22" s="1349"/>
      <c r="AM22" s="1349"/>
      <c r="AN22" s="1349"/>
      <c r="AO22" s="1349"/>
      <c r="AP22" s="1349"/>
      <c r="AQ22" s="1349"/>
      <c r="AR22" s="1349"/>
      <c r="AS22" s="1349"/>
      <c r="AT22" s="1349"/>
    </row>
    <row r="23" spans="2:46" s="1350" customFormat="1" ht="27.75" customHeight="1" x14ac:dyDescent="0.2">
      <c r="B23" s="1354" t="s">
        <v>491</v>
      </c>
      <c r="C23" s="656">
        <v>747.57419257642016</v>
      </c>
      <c r="D23" s="656">
        <v>1099.1797712463176</v>
      </c>
      <c r="E23" s="656">
        <v>-351.60557866989745</v>
      </c>
      <c r="F23" s="656">
        <v>595.96375749022286</v>
      </c>
      <c r="G23" s="656">
        <v>1696.9664070926735</v>
      </c>
      <c r="H23" s="656">
        <v>-1101.0026496024507</v>
      </c>
      <c r="I23" s="656">
        <v>341.3459467087157</v>
      </c>
      <c r="J23" s="656">
        <v>1316.3943826767488</v>
      </c>
      <c r="K23" s="655">
        <v>-975.04843596803312</v>
      </c>
      <c r="L23" s="656">
        <v>380.00562387224284</v>
      </c>
      <c r="M23" s="656">
        <v>1522.1022628189405</v>
      </c>
      <c r="N23" s="656">
        <v>-1142.0966389466976</v>
      </c>
      <c r="O23" s="656">
        <v>306.4285763762914</v>
      </c>
      <c r="P23" s="656">
        <v>209.6559734264267</v>
      </c>
      <c r="Q23" s="656">
        <v>96.772602949864705</v>
      </c>
      <c r="R23" s="656">
        <v>171.81986023845008</v>
      </c>
      <c r="S23" s="656">
        <v>619.52810673556803</v>
      </c>
      <c r="T23" s="656">
        <v>-447.70824649711795</v>
      </c>
      <c r="U23" s="1358" t="s">
        <v>1313</v>
      </c>
      <c r="V23" s="1349"/>
      <c r="W23" s="1349"/>
      <c r="X23" s="1349"/>
      <c r="Y23" s="1349"/>
      <c r="Z23" s="1349"/>
      <c r="AA23" s="1349"/>
      <c r="AB23" s="1349"/>
      <c r="AC23" s="1349"/>
      <c r="AD23" s="1349"/>
      <c r="AE23" s="1349"/>
      <c r="AF23" s="1349"/>
      <c r="AG23" s="1349"/>
      <c r="AH23" s="1349"/>
      <c r="AI23" s="1349"/>
      <c r="AJ23" s="1349"/>
      <c r="AK23" s="1349"/>
      <c r="AL23" s="1349"/>
      <c r="AM23" s="1349"/>
      <c r="AN23" s="1349"/>
      <c r="AO23" s="1349"/>
      <c r="AP23" s="1349"/>
      <c r="AQ23" s="1349"/>
      <c r="AR23" s="1349"/>
      <c r="AS23" s="1349"/>
      <c r="AT23" s="1349"/>
    </row>
    <row r="24" spans="2:46" s="1350" customFormat="1" ht="27.75" customHeight="1" x14ac:dyDescent="0.2">
      <c r="B24" s="1353" t="s">
        <v>873</v>
      </c>
      <c r="C24" s="656">
        <v>6048.0138020271734</v>
      </c>
      <c r="D24" s="656">
        <v>11828.370357986061</v>
      </c>
      <c r="E24" s="656">
        <v>-5780.3565559588878</v>
      </c>
      <c r="F24" s="656">
        <v>5041.9816632016627</v>
      </c>
      <c r="G24" s="656">
        <v>13250.436375432057</v>
      </c>
      <c r="H24" s="656">
        <v>-8208.4547122303939</v>
      </c>
      <c r="I24" s="656">
        <v>2427.8603186187065</v>
      </c>
      <c r="J24" s="656">
        <v>5888.6063017954712</v>
      </c>
      <c r="K24" s="655">
        <v>-3460.7459831767646</v>
      </c>
      <c r="L24" s="656">
        <v>1396.5540263593209</v>
      </c>
      <c r="M24" s="656">
        <v>3467.3763752297596</v>
      </c>
      <c r="N24" s="656">
        <v>-2070.8223488704389</v>
      </c>
      <c r="O24" s="656">
        <v>759.53082299821585</v>
      </c>
      <c r="P24" s="656">
        <v>5081.0438961030159</v>
      </c>
      <c r="Q24" s="656">
        <v>-4321.5130731048002</v>
      </c>
      <c r="R24" s="656">
        <v>1866.4943632029435</v>
      </c>
      <c r="S24" s="656">
        <v>2738.2179806168442</v>
      </c>
      <c r="T24" s="656">
        <v>-871.72361741390068</v>
      </c>
      <c r="U24" s="1357" t="s">
        <v>295</v>
      </c>
      <c r="V24" s="1349"/>
      <c r="W24" s="1349"/>
      <c r="X24" s="1349"/>
      <c r="Y24" s="1349"/>
      <c r="Z24" s="1349"/>
      <c r="AA24" s="1349"/>
      <c r="AB24" s="1349"/>
      <c r="AC24" s="1349"/>
      <c r="AD24" s="1349"/>
      <c r="AE24" s="1349"/>
      <c r="AF24" s="1349"/>
      <c r="AG24" s="1349"/>
      <c r="AH24" s="1349"/>
      <c r="AI24" s="1349"/>
      <c r="AJ24" s="1349"/>
      <c r="AK24" s="1349"/>
      <c r="AL24" s="1349"/>
      <c r="AM24" s="1349"/>
      <c r="AN24" s="1349"/>
      <c r="AO24" s="1349"/>
      <c r="AP24" s="1349"/>
      <c r="AQ24" s="1349"/>
      <c r="AR24" s="1349"/>
      <c r="AS24" s="1349"/>
      <c r="AT24" s="1349"/>
    </row>
    <row r="25" spans="2:46" s="1350" customFormat="1" ht="27.75" customHeight="1" x14ac:dyDescent="0.2">
      <c r="B25" s="629" t="s">
        <v>695</v>
      </c>
      <c r="C25" s="652">
        <v>7320.8870201010941</v>
      </c>
      <c r="D25" s="652">
        <v>3460.8611374565348</v>
      </c>
      <c r="E25" s="652">
        <v>3860.0258826445593</v>
      </c>
      <c r="F25" s="652">
        <v>2536.4914980392991</v>
      </c>
      <c r="G25" s="652">
        <v>2905.7891929734396</v>
      </c>
      <c r="H25" s="652">
        <v>-369.29769493414051</v>
      </c>
      <c r="I25" s="652">
        <v>570.68592681205507</v>
      </c>
      <c r="J25" s="652">
        <v>1942.0168425673367</v>
      </c>
      <c r="K25" s="651">
        <v>-1371.3309157552817</v>
      </c>
      <c r="L25" s="652">
        <v>353.49756234334012</v>
      </c>
      <c r="M25" s="652">
        <v>1629.7016530879664</v>
      </c>
      <c r="N25" s="652">
        <v>-1276.2040907446262</v>
      </c>
      <c r="O25" s="652">
        <v>405.08197981416095</v>
      </c>
      <c r="P25" s="652">
        <v>1569.3596155188466</v>
      </c>
      <c r="Q25" s="652">
        <v>-1164.2776357046855</v>
      </c>
      <c r="R25" s="652">
        <v>491.92202262091416</v>
      </c>
      <c r="S25" s="652">
        <v>1067.0780964631788</v>
      </c>
      <c r="T25" s="652">
        <v>-575.15607384226462</v>
      </c>
      <c r="U25" s="570" t="s">
        <v>1062</v>
      </c>
      <c r="V25" s="1349"/>
      <c r="W25" s="1349"/>
      <c r="X25" s="1349"/>
      <c r="Y25" s="1349"/>
      <c r="Z25" s="1349"/>
      <c r="AA25" s="1349"/>
      <c r="AB25" s="1349"/>
      <c r="AC25" s="1349"/>
      <c r="AD25" s="1349"/>
      <c r="AE25" s="1349"/>
      <c r="AF25" s="1349"/>
      <c r="AG25" s="1349"/>
      <c r="AH25" s="1349"/>
      <c r="AI25" s="1349"/>
      <c r="AJ25" s="1349"/>
      <c r="AK25" s="1349"/>
      <c r="AL25" s="1349"/>
      <c r="AM25" s="1349"/>
      <c r="AN25" s="1349"/>
      <c r="AO25" s="1349"/>
      <c r="AP25" s="1349"/>
      <c r="AQ25" s="1349"/>
      <c r="AR25" s="1349"/>
      <c r="AS25" s="1349"/>
      <c r="AT25" s="1349"/>
    </row>
    <row r="26" spans="2:46" s="1350" customFormat="1" ht="27.75" customHeight="1" x14ac:dyDescent="0.2">
      <c r="B26" s="1353" t="s">
        <v>1173</v>
      </c>
      <c r="C26" s="656">
        <v>528.86362740816833</v>
      </c>
      <c r="D26" s="656">
        <v>1594.0962939404244</v>
      </c>
      <c r="E26" s="656">
        <v>-1065.2326665322562</v>
      </c>
      <c r="F26" s="656">
        <v>423.08406114392585</v>
      </c>
      <c r="G26" s="656">
        <v>1788.3868571432463</v>
      </c>
      <c r="H26" s="656">
        <v>-1365.3027959993206</v>
      </c>
      <c r="I26" s="656">
        <v>282.71704282924151</v>
      </c>
      <c r="J26" s="656">
        <v>1423.9021539521154</v>
      </c>
      <c r="K26" s="655">
        <v>-1141.1851111228739</v>
      </c>
      <c r="L26" s="656">
        <v>161.13316966058289</v>
      </c>
      <c r="M26" s="656">
        <v>1067.9450688869063</v>
      </c>
      <c r="N26" s="656">
        <v>-906.81189922632336</v>
      </c>
      <c r="O26" s="656">
        <v>203.12655117232643</v>
      </c>
      <c r="P26" s="656">
        <v>1009.6775452758438</v>
      </c>
      <c r="Q26" s="656">
        <v>-806.55099410351738</v>
      </c>
      <c r="R26" s="656">
        <v>145.36600229983557</v>
      </c>
      <c r="S26" s="656">
        <v>490.87795855461673</v>
      </c>
      <c r="T26" s="656">
        <v>-345.51195625478113</v>
      </c>
      <c r="U26" s="1357" t="s">
        <v>1315</v>
      </c>
      <c r="V26" s="1349"/>
      <c r="W26" s="1349"/>
      <c r="X26" s="1349"/>
      <c r="Y26" s="1349"/>
      <c r="Z26" s="1349"/>
      <c r="AA26" s="1349"/>
      <c r="AB26" s="1349"/>
      <c r="AC26" s="1349"/>
      <c r="AD26" s="1349"/>
      <c r="AE26" s="1349"/>
      <c r="AF26" s="1349"/>
      <c r="AG26" s="1349"/>
      <c r="AH26" s="1349"/>
      <c r="AI26" s="1349"/>
      <c r="AJ26" s="1349"/>
      <c r="AK26" s="1349"/>
      <c r="AL26" s="1349"/>
      <c r="AM26" s="1349"/>
      <c r="AN26" s="1349"/>
      <c r="AO26" s="1349"/>
      <c r="AP26" s="1349"/>
      <c r="AQ26" s="1349"/>
      <c r="AR26" s="1349"/>
      <c r="AS26" s="1349"/>
      <c r="AT26" s="1349"/>
    </row>
    <row r="27" spans="2:46" s="1350" customFormat="1" ht="27.75" customHeight="1" x14ac:dyDescent="0.2">
      <c r="B27" s="1355" t="s">
        <v>1334</v>
      </c>
      <c r="C27" s="656">
        <v>131.287836344835</v>
      </c>
      <c r="D27" s="656">
        <v>1172.4555934679754</v>
      </c>
      <c r="E27" s="656">
        <v>-1041.1677571231403</v>
      </c>
      <c r="F27" s="656">
        <v>113.56744875158003</v>
      </c>
      <c r="G27" s="656">
        <v>1333.3633844835169</v>
      </c>
      <c r="H27" s="656">
        <v>-1219.7959357319369</v>
      </c>
      <c r="I27" s="656">
        <v>55.979032030091517</v>
      </c>
      <c r="J27" s="656">
        <v>1038.0543600613657</v>
      </c>
      <c r="K27" s="655">
        <v>-982.07532803127424</v>
      </c>
      <c r="L27" s="656">
        <v>39.448976702060158</v>
      </c>
      <c r="M27" s="656">
        <v>809.49060481995264</v>
      </c>
      <c r="N27" s="656">
        <v>-770.04162811789251</v>
      </c>
      <c r="O27" s="656">
        <v>54.964023746585646</v>
      </c>
      <c r="P27" s="656">
        <v>774.38498128470542</v>
      </c>
      <c r="Q27" s="656">
        <v>-719.42095753811975</v>
      </c>
      <c r="R27" s="656">
        <v>36.190913434816551</v>
      </c>
      <c r="S27" s="656">
        <v>318.10103242194128</v>
      </c>
      <c r="T27" s="656">
        <v>-281.91011898712475</v>
      </c>
      <c r="U27" s="1359" t="s">
        <v>1316</v>
      </c>
      <c r="V27" s="1349"/>
      <c r="W27" s="1349"/>
      <c r="X27" s="1349"/>
      <c r="Y27" s="1349"/>
      <c r="Z27" s="1349"/>
      <c r="AA27" s="1349"/>
      <c r="AB27" s="1349"/>
      <c r="AC27" s="1349"/>
      <c r="AD27" s="1349"/>
      <c r="AE27" s="1349"/>
      <c r="AF27" s="1349"/>
      <c r="AG27" s="1349"/>
      <c r="AH27" s="1349"/>
      <c r="AI27" s="1349"/>
      <c r="AJ27" s="1349"/>
      <c r="AK27" s="1349"/>
      <c r="AL27" s="1349"/>
      <c r="AM27" s="1349"/>
      <c r="AN27" s="1349"/>
      <c r="AO27" s="1349"/>
      <c r="AP27" s="1349"/>
      <c r="AQ27" s="1349"/>
      <c r="AR27" s="1349"/>
      <c r="AS27" s="1349"/>
      <c r="AT27" s="1349"/>
    </row>
    <row r="28" spans="2:46" s="1350" customFormat="1" ht="27.75" customHeight="1" x14ac:dyDescent="0.2">
      <c r="B28" s="1356" t="s">
        <v>1335</v>
      </c>
      <c r="C28" s="656">
        <v>0</v>
      </c>
      <c r="D28" s="656">
        <v>1.55715</v>
      </c>
      <c r="E28" s="656">
        <v>-1.55715</v>
      </c>
      <c r="F28" s="656">
        <v>0</v>
      </c>
      <c r="G28" s="656">
        <v>1.05</v>
      </c>
      <c r="H28" s="656">
        <v>-1.05</v>
      </c>
      <c r="I28" s="656">
        <v>0</v>
      </c>
      <c r="J28" s="656">
        <v>0.86234999999999995</v>
      </c>
      <c r="K28" s="655">
        <v>-0.86234999999999995</v>
      </c>
      <c r="L28" s="656">
        <v>0</v>
      </c>
      <c r="M28" s="656">
        <v>0.80505000000000004</v>
      </c>
      <c r="N28" s="656">
        <v>-0.80505000000000004</v>
      </c>
      <c r="O28" s="656">
        <v>0</v>
      </c>
      <c r="P28" s="656">
        <v>2.86815</v>
      </c>
      <c r="Q28" s="656">
        <v>-2.86815</v>
      </c>
      <c r="R28" s="656">
        <v>0</v>
      </c>
      <c r="S28" s="656">
        <v>0.63119999999999998</v>
      </c>
      <c r="T28" s="656">
        <v>-0.63119999999999998</v>
      </c>
      <c r="U28" s="1358" t="s">
        <v>1317</v>
      </c>
      <c r="V28" s="1349"/>
      <c r="W28" s="1349"/>
      <c r="X28" s="1349"/>
      <c r="Y28" s="1349"/>
      <c r="Z28" s="1349"/>
      <c r="AA28" s="1349"/>
      <c r="AB28" s="1349"/>
      <c r="AC28" s="1349"/>
      <c r="AD28" s="1349"/>
      <c r="AE28" s="1349"/>
      <c r="AF28" s="1349"/>
      <c r="AG28" s="1349"/>
      <c r="AH28" s="1349"/>
      <c r="AI28" s="1349"/>
      <c r="AJ28" s="1349"/>
      <c r="AK28" s="1349"/>
      <c r="AL28" s="1349"/>
      <c r="AM28" s="1349"/>
      <c r="AN28" s="1349"/>
      <c r="AO28" s="1349"/>
      <c r="AP28" s="1349"/>
      <c r="AQ28" s="1349"/>
      <c r="AR28" s="1349"/>
      <c r="AS28" s="1349"/>
      <c r="AT28" s="1349"/>
    </row>
    <row r="29" spans="2:46" s="1350" customFormat="1" ht="27.75" customHeight="1" x14ac:dyDescent="0.2">
      <c r="B29" s="1356" t="s">
        <v>1336</v>
      </c>
      <c r="C29" s="656">
        <v>26.866073</v>
      </c>
      <c r="D29" s="656">
        <v>1170.8984434679753</v>
      </c>
      <c r="E29" s="656">
        <v>-1144.0323704679754</v>
      </c>
      <c r="F29" s="656">
        <v>22.95</v>
      </c>
      <c r="G29" s="656">
        <v>1332.313384483517</v>
      </c>
      <c r="H29" s="656">
        <v>-1309.3633844835169</v>
      </c>
      <c r="I29" s="656">
        <v>13.799999999999999</v>
      </c>
      <c r="J29" s="656">
        <v>1037.1920100613656</v>
      </c>
      <c r="K29" s="655">
        <v>-1023.3920100613657</v>
      </c>
      <c r="L29" s="656">
        <v>8.68</v>
      </c>
      <c r="M29" s="656">
        <v>808.68555481995259</v>
      </c>
      <c r="N29" s="656">
        <v>-800.00555481995264</v>
      </c>
      <c r="O29" s="656">
        <v>12.6</v>
      </c>
      <c r="P29" s="656">
        <v>771.5168312847054</v>
      </c>
      <c r="Q29" s="656">
        <v>-758.91683128470538</v>
      </c>
      <c r="R29" s="656">
        <v>8.3880952380952376</v>
      </c>
      <c r="S29" s="656">
        <v>317.46983242194131</v>
      </c>
      <c r="T29" s="656">
        <v>-309.08173718384609</v>
      </c>
      <c r="U29" s="1358" t="s">
        <v>1318</v>
      </c>
      <c r="V29" s="1349"/>
      <c r="W29" s="1349"/>
      <c r="X29" s="1349"/>
      <c r="Y29" s="1349"/>
      <c r="Z29" s="1349"/>
      <c r="AA29" s="1349"/>
      <c r="AB29" s="1349"/>
      <c r="AC29" s="1349"/>
      <c r="AD29" s="1349"/>
      <c r="AE29" s="1349"/>
      <c r="AF29" s="1349"/>
      <c r="AG29" s="1349"/>
      <c r="AH29" s="1349"/>
      <c r="AI29" s="1349"/>
      <c r="AJ29" s="1349"/>
      <c r="AK29" s="1349"/>
      <c r="AL29" s="1349"/>
      <c r="AM29" s="1349"/>
      <c r="AN29" s="1349"/>
      <c r="AO29" s="1349"/>
      <c r="AP29" s="1349"/>
      <c r="AQ29" s="1349"/>
      <c r="AR29" s="1349"/>
      <c r="AS29" s="1349"/>
      <c r="AT29" s="1349"/>
    </row>
    <row r="30" spans="2:46" s="1350" customFormat="1" ht="27.75" customHeight="1" x14ac:dyDescent="0.2">
      <c r="B30" s="1356" t="s">
        <v>35</v>
      </c>
      <c r="C30" s="656">
        <v>104.42176334483501</v>
      </c>
      <c r="D30" s="656">
        <v>0</v>
      </c>
      <c r="E30" s="656">
        <v>104.42176334483501</v>
      </c>
      <c r="F30" s="656">
        <v>90.617448751580028</v>
      </c>
      <c r="G30" s="656">
        <v>0</v>
      </c>
      <c r="H30" s="656">
        <v>90.617448751580028</v>
      </c>
      <c r="I30" s="656">
        <v>42.17903203009152</v>
      </c>
      <c r="J30" s="656"/>
      <c r="K30" s="655">
        <v>42.17903203009152</v>
      </c>
      <c r="L30" s="656">
        <v>30.768976702060158</v>
      </c>
      <c r="M30" s="656"/>
      <c r="N30" s="656">
        <v>30.768976702060158</v>
      </c>
      <c r="O30" s="656">
        <v>42.364023746585644</v>
      </c>
      <c r="P30" s="656"/>
      <c r="Q30" s="656">
        <v>42.364023746585644</v>
      </c>
      <c r="R30" s="656">
        <v>27.802818196721315</v>
      </c>
      <c r="S30" s="656"/>
      <c r="T30" s="656">
        <v>27.802818196721315</v>
      </c>
      <c r="U30" s="1358" t="s">
        <v>828</v>
      </c>
      <c r="V30" s="1349"/>
      <c r="W30" s="1349"/>
      <c r="X30" s="1349"/>
      <c r="Y30" s="1349"/>
      <c r="Z30" s="1349"/>
      <c r="AA30" s="1349"/>
      <c r="AB30" s="1349"/>
      <c r="AC30" s="1349"/>
      <c r="AD30" s="1349"/>
      <c r="AE30" s="1349"/>
      <c r="AF30" s="1349"/>
      <c r="AG30" s="1349"/>
      <c r="AH30" s="1349"/>
      <c r="AI30" s="1349"/>
      <c r="AJ30" s="1349"/>
      <c r="AK30" s="1349"/>
      <c r="AL30" s="1349"/>
      <c r="AM30" s="1349"/>
      <c r="AN30" s="1349"/>
      <c r="AO30" s="1349"/>
      <c r="AP30" s="1349"/>
      <c r="AQ30" s="1349"/>
      <c r="AR30" s="1349"/>
      <c r="AS30" s="1349"/>
      <c r="AT30" s="1349"/>
    </row>
    <row r="31" spans="2:46" s="1351" customFormat="1" ht="27.75" customHeight="1" x14ac:dyDescent="0.2">
      <c r="B31" s="1355" t="s">
        <v>1337</v>
      </c>
      <c r="C31" s="656">
        <v>135.81924999999998</v>
      </c>
      <c r="D31" s="656">
        <v>99.119212545406668</v>
      </c>
      <c r="E31" s="656">
        <v>36.700037454593314</v>
      </c>
      <c r="F31" s="656">
        <v>96.817136474012472</v>
      </c>
      <c r="G31" s="656">
        <v>73.699944225603829</v>
      </c>
      <c r="H31" s="656">
        <v>23.117192248408642</v>
      </c>
      <c r="I31" s="656">
        <v>62.200406502149995</v>
      </c>
      <c r="J31" s="656">
        <v>80.77705287807315</v>
      </c>
      <c r="K31" s="655">
        <v>-18.576646375923154</v>
      </c>
      <c r="L31" s="656">
        <v>45.616516868141609</v>
      </c>
      <c r="M31" s="656">
        <v>23.894559549217647</v>
      </c>
      <c r="N31" s="656">
        <v>21.721957318923963</v>
      </c>
      <c r="O31" s="656">
        <v>95.317906815473194</v>
      </c>
      <c r="P31" s="656">
        <v>24.495182812394813</v>
      </c>
      <c r="Q31" s="656">
        <v>70.822724003078378</v>
      </c>
      <c r="R31" s="656">
        <v>61.010651773472425</v>
      </c>
      <c r="S31" s="656">
        <v>82.475408740576825</v>
      </c>
      <c r="T31" s="656">
        <v>-21.4647569671044</v>
      </c>
      <c r="U31" s="1359" t="s">
        <v>1341</v>
      </c>
      <c r="V31" s="1349"/>
      <c r="W31" s="1349"/>
      <c r="X31" s="1349"/>
      <c r="Y31" s="1349"/>
      <c r="Z31" s="1349"/>
      <c r="AA31" s="1349"/>
      <c r="AB31" s="1349"/>
      <c r="AC31" s="1349"/>
      <c r="AD31" s="1349"/>
      <c r="AE31" s="1349"/>
      <c r="AF31" s="1349"/>
      <c r="AG31" s="1349"/>
      <c r="AH31" s="1349"/>
      <c r="AI31" s="1349"/>
      <c r="AJ31" s="1349"/>
      <c r="AK31" s="1349"/>
      <c r="AL31" s="1349"/>
      <c r="AM31" s="1349"/>
      <c r="AN31" s="1349"/>
      <c r="AO31" s="1349"/>
      <c r="AP31" s="1349"/>
      <c r="AQ31" s="1349"/>
      <c r="AR31" s="1349"/>
      <c r="AS31" s="1349"/>
      <c r="AT31" s="1349"/>
    </row>
    <row r="32" spans="2:46" s="1350" customFormat="1" ht="27.75" customHeight="1" x14ac:dyDescent="0.2">
      <c r="B32" s="1356" t="s">
        <v>1335</v>
      </c>
      <c r="C32" s="656">
        <v>106.27725</v>
      </c>
      <c r="D32" s="656">
        <v>65.777824999999993</v>
      </c>
      <c r="E32" s="656">
        <v>40.499425000000002</v>
      </c>
      <c r="F32" s="656">
        <v>52.886788500000002</v>
      </c>
      <c r="G32" s="656">
        <v>37.125960000000006</v>
      </c>
      <c r="H32" s="656">
        <v>15.760828499999995</v>
      </c>
      <c r="I32" s="656">
        <v>26.119399999999999</v>
      </c>
      <c r="J32" s="656">
        <v>61.7254</v>
      </c>
      <c r="K32" s="655">
        <v>-35.606000000000002</v>
      </c>
      <c r="L32" s="656">
        <v>27.403410773883749</v>
      </c>
      <c r="M32" s="656">
        <v>9.9830799999999993</v>
      </c>
      <c r="N32" s="656">
        <v>17.420330773883748</v>
      </c>
      <c r="O32" s="656">
        <v>87.328374719999999</v>
      </c>
      <c r="P32" s="656">
        <v>10.50168</v>
      </c>
      <c r="Q32" s="656">
        <v>76.826694720000006</v>
      </c>
      <c r="R32" s="656">
        <v>48.351714011103454</v>
      </c>
      <c r="S32" s="656">
        <v>70.841183333333333</v>
      </c>
      <c r="T32" s="656">
        <v>-22.48946932222988</v>
      </c>
      <c r="U32" s="1358" t="s">
        <v>1317</v>
      </c>
      <c r="V32" s="1349"/>
      <c r="W32" s="1349"/>
      <c r="X32" s="1349"/>
      <c r="Y32" s="1349"/>
      <c r="Z32" s="1349"/>
      <c r="AA32" s="1349"/>
      <c r="AB32" s="1349"/>
      <c r="AC32" s="1349"/>
      <c r="AD32" s="1349"/>
      <c r="AE32" s="1349"/>
      <c r="AF32" s="1349"/>
      <c r="AG32" s="1349"/>
      <c r="AH32" s="1349"/>
      <c r="AI32" s="1349"/>
      <c r="AJ32" s="1349"/>
      <c r="AK32" s="1349"/>
      <c r="AL32" s="1349"/>
      <c r="AM32" s="1349"/>
      <c r="AN32" s="1349"/>
      <c r="AO32" s="1349"/>
      <c r="AP32" s="1349"/>
      <c r="AQ32" s="1349"/>
      <c r="AR32" s="1349"/>
      <c r="AS32" s="1349"/>
      <c r="AT32" s="1349"/>
    </row>
    <row r="33" spans="2:46" s="1351" customFormat="1" ht="27.75" customHeight="1" x14ac:dyDescent="0.2">
      <c r="B33" s="1356" t="s">
        <v>1336</v>
      </c>
      <c r="C33" s="656">
        <v>1.518</v>
      </c>
      <c r="D33" s="656">
        <v>6.6950309099006713</v>
      </c>
      <c r="E33" s="656">
        <v>-5.1770309099006715</v>
      </c>
      <c r="F33" s="656">
        <v>5.0037754999999997</v>
      </c>
      <c r="G33" s="656">
        <v>7.6179786048502738</v>
      </c>
      <c r="H33" s="656">
        <v>-2.6142031048502741</v>
      </c>
      <c r="I33" s="656">
        <v>9.6606000000000005</v>
      </c>
      <c r="J33" s="656">
        <v>5.9016978780731453</v>
      </c>
      <c r="K33" s="655">
        <v>3.7589021219268552</v>
      </c>
      <c r="L33" s="656">
        <v>0.18191055154135868</v>
      </c>
      <c r="M33" s="656">
        <v>4.6014795492176477</v>
      </c>
      <c r="N33" s="656">
        <v>-4.4195689976762891</v>
      </c>
      <c r="O33" s="656">
        <v>3.6386822799999998</v>
      </c>
      <c r="P33" s="656">
        <v>4.3899868123948123</v>
      </c>
      <c r="Q33" s="656">
        <v>-0.75130453239481243</v>
      </c>
      <c r="R33" s="656">
        <v>4.9838259888965446</v>
      </c>
      <c r="S33" s="656">
        <v>1.8064264072434912</v>
      </c>
      <c r="T33" s="656">
        <v>3.1773995816530531</v>
      </c>
      <c r="U33" s="1358" t="s">
        <v>1318</v>
      </c>
      <c r="V33" s="1349"/>
      <c r="W33" s="1349"/>
      <c r="X33" s="1349"/>
      <c r="Y33" s="1349"/>
      <c r="Z33" s="1349"/>
      <c r="AA33" s="1349"/>
      <c r="AB33" s="1349"/>
      <c r="AC33" s="1349"/>
      <c r="AD33" s="1349"/>
      <c r="AE33" s="1349"/>
      <c r="AF33" s="1349"/>
      <c r="AG33" s="1349"/>
      <c r="AH33" s="1349"/>
      <c r="AI33" s="1349"/>
      <c r="AJ33" s="1349"/>
      <c r="AK33" s="1349"/>
      <c r="AL33" s="1349"/>
      <c r="AM33" s="1349"/>
      <c r="AN33" s="1349"/>
      <c r="AO33" s="1349"/>
      <c r="AP33" s="1349"/>
      <c r="AQ33" s="1349"/>
      <c r="AR33" s="1349"/>
      <c r="AS33" s="1349"/>
      <c r="AT33" s="1349"/>
    </row>
    <row r="34" spans="2:46" s="1350" customFormat="1" ht="27.75" customHeight="1" x14ac:dyDescent="0.2">
      <c r="B34" s="1356" t="s">
        <v>35</v>
      </c>
      <c r="C34" s="656">
        <v>28.023999999999997</v>
      </c>
      <c r="D34" s="656">
        <v>26.646356635506002</v>
      </c>
      <c r="E34" s="656">
        <v>1.3776433644939949</v>
      </c>
      <c r="F34" s="656">
        <v>38.926572474012474</v>
      </c>
      <c r="G34" s="656">
        <v>28.956005620753551</v>
      </c>
      <c r="H34" s="656">
        <v>9.9705668532589229</v>
      </c>
      <c r="I34" s="656">
        <v>26.420406502149994</v>
      </c>
      <c r="J34" s="656">
        <v>13.149955</v>
      </c>
      <c r="K34" s="655">
        <v>13.270451502149994</v>
      </c>
      <c r="L34" s="656">
        <v>18.0311955427165</v>
      </c>
      <c r="M34" s="656">
        <v>9.31</v>
      </c>
      <c r="N34" s="656">
        <v>8.7211955427164991</v>
      </c>
      <c r="O34" s="656">
        <v>4.3508498154731958</v>
      </c>
      <c r="P34" s="656">
        <v>9.6035159999999991</v>
      </c>
      <c r="Q34" s="656">
        <v>-5.2526661845268032</v>
      </c>
      <c r="R34" s="656">
        <v>7.6751117734724295</v>
      </c>
      <c r="S34" s="656">
        <v>9.8277989999999988</v>
      </c>
      <c r="T34" s="656">
        <v>-2.1526872265275694</v>
      </c>
      <c r="U34" s="1358" t="s">
        <v>1319</v>
      </c>
      <c r="V34" s="1349"/>
      <c r="W34" s="1349"/>
      <c r="X34" s="1349"/>
      <c r="Y34" s="1349"/>
      <c r="Z34" s="1349"/>
      <c r="AA34" s="1349"/>
      <c r="AB34" s="1349"/>
      <c r="AC34" s="1349"/>
      <c r="AD34" s="1349"/>
      <c r="AE34" s="1349"/>
      <c r="AF34" s="1349"/>
      <c r="AG34" s="1349"/>
      <c r="AH34" s="1349"/>
      <c r="AI34" s="1349"/>
      <c r="AJ34" s="1349"/>
      <c r="AK34" s="1349"/>
      <c r="AL34" s="1349"/>
      <c r="AM34" s="1349"/>
      <c r="AN34" s="1349"/>
      <c r="AO34" s="1349"/>
      <c r="AP34" s="1349"/>
      <c r="AQ34" s="1349"/>
      <c r="AR34" s="1349"/>
      <c r="AS34" s="1349"/>
      <c r="AT34" s="1349"/>
    </row>
    <row r="35" spans="2:46" s="1350" customFormat="1" ht="27.75" customHeight="1" x14ac:dyDescent="0.2">
      <c r="B35" s="1355" t="s">
        <v>1338</v>
      </c>
      <c r="C35" s="656">
        <v>261.75654106333332</v>
      </c>
      <c r="D35" s="656">
        <v>322.52148792704213</v>
      </c>
      <c r="E35" s="656">
        <v>-60.764946863708815</v>
      </c>
      <c r="F35" s="656">
        <v>212.69947591833335</v>
      </c>
      <c r="G35" s="656">
        <v>381.32352843412559</v>
      </c>
      <c r="H35" s="656">
        <v>-168.62405251579224</v>
      </c>
      <c r="I35" s="656">
        <v>164.537604297</v>
      </c>
      <c r="J35" s="656">
        <v>305.07074101267654</v>
      </c>
      <c r="K35" s="655">
        <v>-140.53313671567653</v>
      </c>
      <c r="L35" s="656">
        <v>76.067676090381141</v>
      </c>
      <c r="M35" s="656">
        <v>234.55990451773593</v>
      </c>
      <c r="N35" s="656">
        <v>-158.4922284273548</v>
      </c>
      <c r="O35" s="656">
        <v>52.844620610267583</v>
      </c>
      <c r="P35" s="656">
        <v>210.79738117874362</v>
      </c>
      <c r="Q35" s="656">
        <v>-157.95276056847604</v>
      </c>
      <c r="R35" s="656">
        <v>48.164437091546596</v>
      </c>
      <c r="S35" s="656">
        <v>90.301517392098646</v>
      </c>
      <c r="T35" s="656">
        <v>-42.13708030055205</v>
      </c>
      <c r="U35" s="1359" t="s">
        <v>1340</v>
      </c>
      <c r="V35" s="1349"/>
      <c r="W35" s="1349"/>
      <c r="X35" s="1349"/>
      <c r="Y35" s="1349"/>
      <c r="Z35" s="1349"/>
      <c r="AA35" s="1349"/>
      <c r="AB35" s="1349"/>
      <c r="AC35" s="1349"/>
      <c r="AD35" s="1349"/>
      <c r="AE35" s="1349"/>
      <c r="AF35" s="1349"/>
      <c r="AG35" s="1349"/>
      <c r="AH35" s="1349"/>
      <c r="AI35" s="1349"/>
      <c r="AJ35" s="1349"/>
      <c r="AK35" s="1349"/>
      <c r="AL35" s="1349"/>
      <c r="AM35" s="1349"/>
      <c r="AN35" s="1349"/>
      <c r="AO35" s="1349"/>
      <c r="AP35" s="1349"/>
      <c r="AQ35" s="1349"/>
      <c r="AR35" s="1349"/>
      <c r="AS35" s="1349"/>
      <c r="AT35" s="1349"/>
    </row>
    <row r="36" spans="2:46" s="1350" customFormat="1" ht="27.75" customHeight="1" x14ac:dyDescent="0.2">
      <c r="B36" s="1356" t="s">
        <v>1335</v>
      </c>
      <c r="C36" s="656">
        <v>12.012702480000002</v>
      </c>
      <c r="D36" s="656">
        <v>20.991083020000001</v>
      </c>
      <c r="E36" s="656">
        <v>-8.9783805399999999</v>
      </c>
      <c r="F36" s="656">
        <v>9.6868750000000006</v>
      </c>
      <c r="G36" s="656">
        <v>38.225459999999998</v>
      </c>
      <c r="H36" s="656">
        <v>-28.538584999999998</v>
      </c>
      <c r="I36" s="656">
        <v>8.8556390999999994</v>
      </c>
      <c r="J36" s="656">
        <v>37.610815900000006</v>
      </c>
      <c r="K36" s="655">
        <v>-28.755176800000008</v>
      </c>
      <c r="L36" s="656">
        <v>5.6329700000000003</v>
      </c>
      <c r="M36" s="656">
        <v>26.024767499999999</v>
      </c>
      <c r="N36" s="656">
        <v>-20.391797499999999</v>
      </c>
      <c r="O36" s="656">
        <v>5.7103600000000005</v>
      </c>
      <c r="P36" s="656">
        <v>11.846914999999999</v>
      </c>
      <c r="Q36" s="656">
        <v>-6.1365549999999986</v>
      </c>
      <c r="R36" s="656">
        <v>11.660020000000001</v>
      </c>
      <c r="S36" s="656">
        <v>8.43581</v>
      </c>
      <c r="T36" s="656">
        <v>3.2242100000000011</v>
      </c>
      <c r="U36" s="1358" t="s">
        <v>1317</v>
      </c>
      <c r="V36" s="1349"/>
      <c r="W36" s="1349"/>
      <c r="X36" s="1349"/>
      <c r="Y36" s="1349"/>
      <c r="Z36" s="1349"/>
      <c r="AA36" s="1349"/>
      <c r="AB36" s="1349"/>
      <c r="AC36" s="1349"/>
      <c r="AD36" s="1349"/>
      <c r="AE36" s="1349"/>
      <c r="AF36" s="1349"/>
      <c r="AG36" s="1349"/>
      <c r="AH36" s="1349"/>
      <c r="AI36" s="1349"/>
      <c r="AJ36" s="1349"/>
      <c r="AK36" s="1349"/>
      <c r="AL36" s="1349"/>
      <c r="AM36" s="1349"/>
      <c r="AN36" s="1349"/>
      <c r="AO36" s="1349"/>
      <c r="AP36" s="1349"/>
      <c r="AQ36" s="1349"/>
      <c r="AR36" s="1349"/>
      <c r="AS36" s="1349"/>
      <c r="AT36" s="1349"/>
    </row>
    <row r="37" spans="2:46" s="1350" customFormat="1" ht="27.75" customHeight="1" x14ac:dyDescent="0.2">
      <c r="B37" s="1356" t="s">
        <v>1336</v>
      </c>
      <c r="C37" s="656">
        <v>249.74383858333334</v>
      </c>
      <c r="D37" s="656">
        <v>301.53040490704211</v>
      </c>
      <c r="E37" s="656">
        <v>-51.786566323708769</v>
      </c>
      <c r="F37" s="656">
        <v>203.01260091833333</v>
      </c>
      <c r="G37" s="656">
        <v>343.09806843412559</v>
      </c>
      <c r="H37" s="656">
        <v>-140.08546751579226</v>
      </c>
      <c r="I37" s="656">
        <v>155.68196519700001</v>
      </c>
      <c r="J37" s="656">
        <v>267.45992511267656</v>
      </c>
      <c r="K37" s="655">
        <v>-111.77795991567655</v>
      </c>
      <c r="L37" s="656">
        <v>70.434706090381141</v>
      </c>
      <c r="M37" s="656">
        <v>208.53513701773593</v>
      </c>
      <c r="N37" s="656">
        <v>-138.10043092735481</v>
      </c>
      <c r="O37" s="656">
        <v>47.134260610267582</v>
      </c>
      <c r="P37" s="656">
        <v>198.95046617874362</v>
      </c>
      <c r="Q37" s="656">
        <v>-151.81620556847605</v>
      </c>
      <c r="R37" s="656">
        <v>36.504417091546593</v>
      </c>
      <c r="S37" s="656">
        <v>81.865707392098642</v>
      </c>
      <c r="T37" s="656">
        <v>-45.361290300552049</v>
      </c>
      <c r="U37" s="1358" t="s">
        <v>1318</v>
      </c>
      <c r="V37" s="1349"/>
      <c r="W37" s="1349"/>
      <c r="X37" s="1349"/>
      <c r="Y37" s="1349"/>
      <c r="Z37" s="1349"/>
      <c r="AA37" s="1349"/>
      <c r="AB37" s="1349"/>
      <c r="AC37" s="1349"/>
      <c r="AD37" s="1349"/>
      <c r="AE37" s="1349"/>
      <c r="AF37" s="1349"/>
      <c r="AG37" s="1349"/>
      <c r="AH37" s="1349"/>
      <c r="AI37" s="1349"/>
      <c r="AJ37" s="1349"/>
      <c r="AK37" s="1349"/>
      <c r="AL37" s="1349"/>
      <c r="AM37" s="1349"/>
      <c r="AN37" s="1349"/>
      <c r="AO37" s="1349"/>
      <c r="AP37" s="1349"/>
      <c r="AQ37" s="1349"/>
      <c r="AR37" s="1349"/>
      <c r="AS37" s="1349"/>
      <c r="AT37" s="1349"/>
    </row>
    <row r="38" spans="2:46" s="1350" customFormat="1" ht="27.75" customHeight="1" x14ac:dyDescent="0.2">
      <c r="B38" s="1356" t="s">
        <v>35</v>
      </c>
      <c r="C38" s="656">
        <v>0</v>
      </c>
      <c r="D38" s="656">
        <v>0</v>
      </c>
      <c r="E38" s="656">
        <v>0</v>
      </c>
      <c r="F38" s="656"/>
      <c r="G38" s="656"/>
      <c r="H38" s="656">
        <v>0</v>
      </c>
      <c r="I38" s="656">
        <v>0</v>
      </c>
      <c r="J38" s="656">
        <v>0</v>
      </c>
      <c r="K38" s="655">
        <v>0</v>
      </c>
      <c r="L38" s="656">
        <v>0</v>
      </c>
      <c r="M38" s="656">
        <v>0</v>
      </c>
      <c r="N38" s="656">
        <v>0</v>
      </c>
      <c r="O38" s="656">
        <v>0</v>
      </c>
      <c r="P38" s="656">
        <v>0</v>
      </c>
      <c r="Q38" s="656">
        <v>0</v>
      </c>
      <c r="R38" s="656">
        <v>0</v>
      </c>
      <c r="S38" s="656">
        <v>0</v>
      </c>
      <c r="T38" s="656">
        <v>0</v>
      </c>
      <c r="U38" s="1357" t="s">
        <v>828</v>
      </c>
      <c r="V38" s="1349"/>
      <c r="W38" s="1349"/>
      <c r="X38" s="1349"/>
      <c r="Y38" s="1349"/>
      <c r="Z38" s="1349"/>
      <c r="AA38" s="1349"/>
      <c r="AB38" s="1349"/>
      <c r="AC38" s="1349"/>
      <c r="AD38" s="1349"/>
      <c r="AE38" s="1349"/>
      <c r="AF38" s="1349"/>
      <c r="AG38" s="1349"/>
      <c r="AH38" s="1349"/>
      <c r="AI38" s="1349"/>
      <c r="AJ38" s="1349"/>
      <c r="AK38" s="1349"/>
      <c r="AL38" s="1349"/>
      <c r="AM38" s="1349"/>
      <c r="AN38" s="1349"/>
      <c r="AO38" s="1349"/>
      <c r="AP38" s="1349"/>
      <c r="AQ38" s="1349"/>
      <c r="AR38" s="1349"/>
      <c r="AS38" s="1349"/>
      <c r="AT38" s="1349"/>
    </row>
    <row r="39" spans="2:46" s="1350" customFormat="1" ht="27.75" customHeight="1" x14ac:dyDescent="0.2">
      <c r="B39" s="1353" t="s">
        <v>1174</v>
      </c>
      <c r="C39" s="656">
        <v>6190.099447572371</v>
      </c>
      <c r="D39" s="656">
        <v>1509.773186396362</v>
      </c>
      <c r="E39" s="656">
        <v>4680.3262611760092</v>
      </c>
      <c r="F39" s="656">
        <v>1752.9836894945527</v>
      </c>
      <c r="G39" s="656">
        <v>773.92945501261886</v>
      </c>
      <c r="H39" s="656">
        <v>979.0542344819338</v>
      </c>
      <c r="I39" s="656">
        <v>115.68072239640145</v>
      </c>
      <c r="J39" s="656">
        <v>318.11910828963795</v>
      </c>
      <c r="K39" s="655">
        <v>-202.4383858932365</v>
      </c>
      <c r="L39" s="656">
        <v>55.238334244726531</v>
      </c>
      <c r="M39" s="656">
        <v>397.80679701967239</v>
      </c>
      <c r="N39" s="656">
        <v>-342.56846277494583</v>
      </c>
      <c r="O39" s="656">
        <v>30.159565090648769</v>
      </c>
      <c r="P39" s="656">
        <v>371.0668471094699</v>
      </c>
      <c r="Q39" s="656">
        <v>-340.90728201882115</v>
      </c>
      <c r="R39" s="656">
        <v>109.26254321405122</v>
      </c>
      <c r="S39" s="656">
        <v>396.18867483120749</v>
      </c>
      <c r="T39" s="656">
        <v>-286.92613161715627</v>
      </c>
      <c r="U39" s="1357" t="s">
        <v>1320</v>
      </c>
      <c r="V39" s="1349"/>
      <c r="W39" s="1349"/>
      <c r="X39" s="1349"/>
      <c r="Y39" s="1349"/>
      <c r="Z39" s="1349"/>
      <c r="AA39" s="1349"/>
      <c r="AB39" s="1349"/>
      <c r="AC39" s="1349"/>
      <c r="AD39" s="1349"/>
      <c r="AE39" s="1349"/>
      <c r="AF39" s="1349"/>
      <c r="AG39" s="1349"/>
      <c r="AH39" s="1349"/>
      <c r="AI39" s="1349"/>
      <c r="AJ39" s="1349"/>
      <c r="AK39" s="1349"/>
      <c r="AL39" s="1349"/>
      <c r="AM39" s="1349"/>
      <c r="AN39" s="1349"/>
      <c r="AO39" s="1349"/>
      <c r="AP39" s="1349"/>
      <c r="AQ39" s="1349"/>
      <c r="AR39" s="1349"/>
      <c r="AS39" s="1349"/>
      <c r="AT39" s="1349"/>
    </row>
    <row r="40" spans="2:46" s="1350" customFormat="1" ht="27.75" customHeight="1" x14ac:dyDescent="0.2">
      <c r="B40" s="1353" t="s">
        <v>31</v>
      </c>
      <c r="C40" s="656">
        <v>139.4588989355359</v>
      </c>
      <c r="D40" s="656">
        <v>20.369875176783879</v>
      </c>
      <c r="E40" s="656">
        <v>119.08902375875202</v>
      </c>
      <c r="F40" s="656">
        <v>89.574980894749672</v>
      </c>
      <c r="G40" s="656">
        <v>14.098547164674635</v>
      </c>
      <c r="H40" s="656">
        <v>75.47643373007503</v>
      </c>
      <c r="I40" s="656">
        <v>29.923417542910101</v>
      </c>
      <c r="J40" s="656">
        <v>13.068978532809128</v>
      </c>
      <c r="K40" s="655">
        <v>16.854439010100975</v>
      </c>
      <c r="L40" s="656">
        <v>27.242323036517778</v>
      </c>
      <c r="M40" s="656">
        <v>16.575267553994539</v>
      </c>
      <c r="N40" s="656">
        <v>10.667055482523239</v>
      </c>
      <c r="O40" s="656">
        <v>27.496782469999999</v>
      </c>
      <c r="P40" s="656">
        <v>10.668545917382193</v>
      </c>
      <c r="Q40" s="656">
        <v>16.828236552617806</v>
      </c>
      <c r="R40" s="656">
        <v>52.341066181369598</v>
      </c>
      <c r="S40" s="656">
        <v>5.2233696050885126</v>
      </c>
      <c r="T40" s="656">
        <v>47.117696576281084</v>
      </c>
      <c r="U40" s="1357" t="s">
        <v>1321</v>
      </c>
      <c r="V40" s="1349"/>
      <c r="W40" s="1349"/>
      <c r="X40" s="1349"/>
      <c r="Y40" s="1349"/>
      <c r="Z40" s="1349"/>
      <c r="AA40" s="1349"/>
      <c r="AB40" s="1349"/>
      <c r="AC40" s="1349"/>
      <c r="AD40" s="1349"/>
      <c r="AE40" s="1349"/>
      <c r="AF40" s="1349"/>
      <c r="AG40" s="1349"/>
      <c r="AH40" s="1349"/>
      <c r="AI40" s="1349"/>
      <c r="AJ40" s="1349"/>
      <c r="AK40" s="1349"/>
      <c r="AL40" s="1349"/>
      <c r="AM40" s="1349"/>
      <c r="AN40" s="1349"/>
      <c r="AO40" s="1349"/>
      <c r="AP40" s="1349"/>
      <c r="AQ40" s="1349"/>
      <c r="AR40" s="1349"/>
      <c r="AS40" s="1349"/>
      <c r="AT40" s="1349"/>
    </row>
    <row r="41" spans="2:46" s="1351" customFormat="1" ht="27.75" customHeight="1" x14ac:dyDescent="0.2">
      <c r="B41" s="1353" t="s">
        <v>32</v>
      </c>
      <c r="C41" s="656">
        <v>8.1244353530299769</v>
      </c>
      <c r="D41" s="656">
        <v>12.545903482847342</v>
      </c>
      <c r="E41" s="656">
        <v>-4.4214681298173648</v>
      </c>
      <c r="F41" s="656">
        <v>0</v>
      </c>
      <c r="G41" s="656">
        <v>0</v>
      </c>
      <c r="H41" s="656">
        <v>0</v>
      </c>
      <c r="I41" s="656">
        <v>0</v>
      </c>
      <c r="J41" s="656">
        <v>0</v>
      </c>
      <c r="K41" s="655">
        <v>0</v>
      </c>
      <c r="L41" s="656">
        <v>0</v>
      </c>
      <c r="M41" s="656">
        <v>0</v>
      </c>
      <c r="N41" s="656">
        <v>0</v>
      </c>
      <c r="O41" s="656">
        <v>0</v>
      </c>
      <c r="P41" s="656">
        <v>0</v>
      </c>
      <c r="Q41" s="656">
        <v>0</v>
      </c>
      <c r="R41" s="656">
        <v>0</v>
      </c>
      <c r="S41" s="656">
        <v>17.491650468106066</v>
      </c>
      <c r="T41" s="656">
        <v>-17.491650468106066</v>
      </c>
      <c r="U41" s="1357" t="s">
        <v>1322</v>
      </c>
      <c r="V41" s="1349"/>
      <c r="W41" s="1349"/>
      <c r="X41" s="1349"/>
      <c r="Y41" s="1349"/>
      <c r="Z41" s="1349"/>
      <c r="AA41" s="1349"/>
      <c r="AB41" s="1349"/>
      <c r="AC41" s="1349"/>
      <c r="AD41" s="1349"/>
      <c r="AE41" s="1349"/>
      <c r="AF41" s="1349"/>
      <c r="AG41" s="1349"/>
      <c r="AH41" s="1349"/>
      <c r="AI41" s="1349"/>
      <c r="AJ41" s="1349"/>
      <c r="AK41" s="1349"/>
      <c r="AL41" s="1349"/>
      <c r="AM41" s="1349"/>
      <c r="AN41" s="1349"/>
      <c r="AO41" s="1349"/>
      <c r="AP41" s="1349"/>
      <c r="AQ41" s="1349"/>
      <c r="AR41" s="1349"/>
      <c r="AS41" s="1349"/>
      <c r="AT41" s="1349"/>
    </row>
    <row r="42" spans="2:46" s="1350" customFormat="1" ht="27.75" customHeight="1" x14ac:dyDescent="0.2">
      <c r="B42" s="1353" t="s">
        <v>548</v>
      </c>
      <c r="C42" s="656">
        <v>0</v>
      </c>
      <c r="D42" s="656">
        <v>109.08008576329331</v>
      </c>
      <c r="E42" s="656">
        <v>-109.08008576329331</v>
      </c>
      <c r="F42" s="656">
        <v>0</v>
      </c>
      <c r="G42" s="656">
        <v>115.20618593177032</v>
      </c>
      <c r="H42" s="656">
        <v>-115.20618593177032</v>
      </c>
      <c r="I42" s="656">
        <v>0</v>
      </c>
      <c r="J42" s="656">
        <v>96.548035525401858</v>
      </c>
      <c r="K42" s="655">
        <v>-96.548035525401858</v>
      </c>
      <c r="L42" s="656">
        <v>0</v>
      </c>
      <c r="M42" s="656">
        <v>61.296779699672093</v>
      </c>
      <c r="N42" s="656">
        <v>-61.296779699672093</v>
      </c>
      <c r="O42" s="656">
        <v>2.3645080023208491</v>
      </c>
      <c r="P42" s="656">
        <v>56.042384839082715</v>
      </c>
      <c r="Q42" s="656">
        <v>-53.677876836761868</v>
      </c>
      <c r="R42" s="656">
        <v>0</v>
      </c>
      <c r="S42" s="656">
        <v>34.923476956659421</v>
      </c>
      <c r="T42" s="656">
        <v>-34.923476956659421</v>
      </c>
      <c r="U42" s="1357" t="s">
        <v>1323</v>
      </c>
      <c r="V42" s="1349"/>
      <c r="W42" s="1349"/>
      <c r="X42" s="1349"/>
      <c r="Y42" s="1349"/>
      <c r="Z42" s="1349"/>
      <c r="AA42" s="1349"/>
      <c r="AB42" s="1349"/>
      <c r="AC42" s="1349"/>
      <c r="AD42" s="1349"/>
      <c r="AE42" s="1349"/>
      <c r="AF42" s="1349"/>
      <c r="AG42" s="1349"/>
      <c r="AH42" s="1349"/>
      <c r="AI42" s="1349"/>
      <c r="AJ42" s="1349"/>
      <c r="AK42" s="1349"/>
      <c r="AL42" s="1349"/>
      <c r="AM42" s="1349"/>
      <c r="AN42" s="1349"/>
      <c r="AO42" s="1349"/>
      <c r="AP42" s="1349"/>
      <c r="AQ42" s="1349"/>
      <c r="AR42" s="1349"/>
      <c r="AS42" s="1349"/>
      <c r="AT42" s="1349"/>
    </row>
    <row r="43" spans="2:46" s="1351" customFormat="1" ht="27.75" customHeight="1" x14ac:dyDescent="0.2">
      <c r="B43" s="1353" t="s">
        <v>549</v>
      </c>
      <c r="C43" s="656">
        <v>67.2</v>
      </c>
      <c r="D43" s="656">
        <v>13.53823145</v>
      </c>
      <c r="E43" s="656">
        <v>53.661768550000005</v>
      </c>
      <c r="F43" s="656">
        <v>82.469597733887738</v>
      </c>
      <c r="G43" s="656">
        <v>53.199999999999996</v>
      </c>
      <c r="H43" s="656">
        <v>29.269597733887743</v>
      </c>
      <c r="I43" s="656">
        <v>41.266503624865834</v>
      </c>
      <c r="J43" s="656">
        <v>39.511160999999994</v>
      </c>
      <c r="K43" s="655">
        <v>1.7553426248658397</v>
      </c>
      <c r="L43" s="656">
        <v>26.25556066715999</v>
      </c>
      <c r="M43" s="656">
        <v>17.62864458469684</v>
      </c>
      <c r="N43" s="656">
        <v>8.6269160824631506</v>
      </c>
      <c r="O43" s="656">
        <v>12.87780248325282</v>
      </c>
      <c r="P43" s="656">
        <v>9.507238352783693</v>
      </c>
      <c r="Q43" s="656">
        <v>3.370564130469127</v>
      </c>
      <c r="R43" s="656">
        <v>9.411639471016974</v>
      </c>
      <c r="S43" s="656">
        <v>10.545463780437123</v>
      </c>
      <c r="T43" s="656">
        <v>-1.1338243094201488</v>
      </c>
      <c r="U43" s="1357" t="s">
        <v>1324</v>
      </c>
      <c r="V43" s="1349"/>
      <c r="W43" s="1349"/>
      <c r="X43" s="1349"/>
      <c r="Y43" s="1349"/>
      <c r="Z43" s="1349"/>
      <c r="AA43" s="1349"/>
      <c r="AB43" s="1349"/>
      <c r="AC43" s="1349"/>
      <c r="AD43" s="1349"/>
      <c r="AE43" s="1349"/>
      <c r="AF43" s="1349"/>
      <c r="AG43" s="1349"/>
      <c r="AH43" s="1349"/>
      <c r="AI43" s="1349"/>
      <c r="AJ43" s="1349"/>
      <c r="AK43" s="1349"/>
      <c r="AL43" s="1349"/>
      <c r="AM43" s="1349"/>
      <c r="AN43" s="1349"/>
      <c r="AO43" s="1349"/>
      <c r="AP43" s="1349"/>
      <c r="AQ43" s="1349"/>
      <c r="AR43" s="1349"/>
      <c r="AS43" s="1349"/>
      <c r="AT43" s="1349"/>
    </row>
    <row r="44" spans="2:46" s="1350" customFormat="1" ht="27.75" customHeight="1" x14ac:dyDescent="0.2">
      <c r="B44" s="1353" t="s">
        <v>71</v>
      </c>
      <c r="C44" s="656">
        <v>1.6419999999999999</v>
      </c>
      <c r="D44" s="656">
        <v>15.041183000000002</v>
      </c>
      <c r="E44" s="656">
        <v>-13.399183000000003</v>
      </c>
      <c r="F44" s="656">
        <v>2.7</v>
      </c>
      <c r="G44" s="656">
        <v>5.07</v>
      </c>
      <c r="H44" s="656">
        <v>-2.37</v>
      </c>
      <c r="I44" s="656">
        <v>0.1</v>
      </c>
      <c r="J44" s="656">
        <v>1.7110769759197</v>
      </c>
      <c r="K44" s="655">
        <v>-1.6110769759196999</v>
      </c>
      <c r="L44" s="656">
        <v>0.23044193477003261</v>
      </c>
      <c r="M44" s="656">
        <v>10.285767090042464</v>
      </c>
      <c r="N44" s="656">
        <v>-10.055325155272431</v>
      </c>
      <c r="O44" s="656">
        <v>0.56835726037135337</v>
      </c>
      <c r="P44" s="656">
        <v>22.620343754513055</v>
      </c>
      <c r="Q44" s="656">
        <v>-22.051986494141701</v>
      </c>
      <c r="R44" s="656">
        <v>5.0677595823966366E-2</v>
      </c>
      <c r="S44" s="656">
        <v>44.023469463374191</v>
      </c>
      <c r="T44" s="656">
        <v>-43.972791867550228</v>
      </c>
      <c r="U44" s="1357" t="s">
        <v>1325</v>
      </c>
      <c r="V44" s="1349"/>
      <c r="W44" s="1349"/>
      <c r="X44" s="1349"/>
      <c r="Y44" s="1349"/>
      <c r="Z44" s="1349"/>
      <c r="AA44" s="1349"/>
      <c r="AB44" s="1349"/>
      <c r="AC44" s="1349"/>
      <c r="AD44" s="1349"/>
      <c r="AE44" s="1349"/>
      <c r="AF44" s="1349"/>
      <c r="AG44" s="1349"/>
      <c r="AH44" s="1349"/>
      <c r="AI44" s="1349"/>
      <c r="AJ44" s="1349"/>
      <c r="AK44" s="1349"/>
      <c r="AL44" s="1349"/>
      <c r="AM44" s="1349"/>
      <c r="AN44" s="1349"/>
      <c r="AO44" s="1349"/>
      <c r="AP44" s="1349"/>
      <c r="AQ44" s="1349"/>
      <c r="AR44" s="1349"/>
      <c r="AS44" s="1349"/>
      <c r="AT44" s="1349"/>
    </row>
    <row r="45" spans="2:46" s="1351" customFormat="1" ht="27.75" customHeight="1" x14ac:dyDescent="0.2">
      <c r="B45" s="1353" t="s">
        <v>1780</v>
      </c>
      <c r="C45" s="656">
        <v>1.4</v>
      </c>
      <c r="D45" s="656">
        <v>36.553806340306238</v>
      </c>
      <c r="E45" s="656">
        <v>-35.15380634030624</v>
      </c>
      <c r="F45" s="656">
        <v>1.0900000000000001</v>
      </c>
      <c r="G45" s="656">
        <v>16.983122362869199</v>
      </c>
      <c r="H45" s="656">
        <v>-15.8931223628692</v>
      </c>
      <c r="I45" s="656">
        <v>0.1</v>
      </c>
      <c r="J45" s="656">
        <v>1.4646931853222325</v>
      </c>
      <c r="K45" s="655">
        <v>-1.3646931853222324</v>
      </c>
      <c r="L45" s="656">
        <v>0</v>
      </c>
      <c r="M45" s="656">
        <v>0.48473463854413101</v>
      </c>
      <c r="N45" s="656">
        <v>-0.48473463854413101</v>
      </c>
      <c r="O45" s="656">
        <v>4.6676330069538273E-3</v>
      </c>
      <c r="P45" s="656">
        <v>1.2297400299999999</v>
      </c>
      <c r="Q45" s="656">
        <v>-1.2250723969930462</v>
      </c>
      <c r="R45" s="656">
        <v>0</v>
      </c>
      <c r="S45" s="656">
        <v>6.1624930999999998</v>
      </c>
      <c r="T45" s="656">
        <v>-6.1624930999999998</v>
      </c>
      <c r="U45" s="1357" t="s">
        <v>1326</v>
      </c>
      <c r="V45" s="1349"/>
      <c r="W45" s="1349"/>
      <c r="X45" s="1349"/>
      <c r="Y45" s="1349"/>
      <c r="Z45" s="1349"/>
      <c r="AA45" s="1349"/>
      <c r="AB45" s="1349"/>
      <c r="AC45" s="1349"/>
      <c r="AD45" s="1349"/>
      <c r="AE45" s="1349"/>
      <c r="AF45" s="1349"/>
      <c r="AG45" s="1349"/>
      <c r="AH45" s="1349"/>
      <c r="AI45" s="1349"/>
      <c r="AJ45" s="1349"/>
      <c r="AK45" s="1349"/>
      <c r="AL45" s="1349"/>
      <c r="AM45" s="1349"/>
      <c r="AN45" s="1349"/>
      <c r="AO45" s="1349"/>
      <c r="AP45" s="1349"/>
      <c r="AQ45" s="1349"/>
      <c r="AR45" s="1349"/>
      <c r="AS45" s="1349"/>
      <c r="AT45" s="1349"/>
    </row>
    <row r="46" spans="2:46" s="1350" customFormat="1" ht="27.75" customHeight="1" x14ac:dyDescent="0.2">
      <c r="B46" s="1353" t="s">
        <v>72</v>
      </c>
      <c r="C46" s="656">
        <v>126.48600000000002</v>
      </c>
      <c r="D46" s="656">
        <v>71.103455321612358</v>
      </c>
      <c r="E46" s="656">
        <v>55.38254467838766</v>
      </c>
      <c r="F46" s="656">
        <v>34.406985820000003</v>
      </c>
      <c r="G46" s="656">
        <v>24.110170409808518</v>
      </c>
      <c r="H46" s="656">
        <v>10.296815410191485</v>
      </c>
      <c r="I46" s="656">
        <v>13.523504899999999</v>
      </c>
      <c r="J46" s="656">
        <v>14.150058585568919</v>
      </c>
      <c r="K46" s="655">
        <v>-0.62655368556892022</v>
      </c>
      <c r="L46" s="656">
        <v>37.808093720275686</v>
      </c>
      <c r="M46" s="656">
        <v>33.136270003846491</v>
      </c>
      <c r="N46" s="656">
        <v>4.6718237164291949</v>
      </c>
      <c r="O46" s="656">
        <v>23.571564229336776</v>
      </c>
      <c r="P46" s="656">
        <v>47.909203647109493</v>
      </c>
      <c r="Q46" s="656">
        <v>-24.337639417772717</v>
      </c>
      <c r="R46" s="656">
        <v>11.947741558723147</v>
      </c>
      <c r="S46" s="656">
        <v>38.878354479374977</v>
      </c>
      <c r="T46" s="656">
        <v>-26.930612920651832</v>
      </c>
      <c r="U46" s="1357" t="s">
        <v>1327</v>
      </c>
      <c r="V46" s="1349"/>
      <c r="W46" s="1349"/>
      <c r="X46" s="1349"/>
      <c r="Y46" s="1349"/>
      <c r="Z46" s="1349"/>
      <c r="AA46" s="1349"/>
      <c r="AB46" s="1349"/>
      <c r="AC46" s="1349"/>
      <c r="AD46" s="1349"/>
      <c r="AE46" s="1349"/>
      <c r="AF46" s="1349"/>
      <c r="AG46" s="1349"/>
      <c r="AH46" s="1349"/>
      <c r="AI46" s="1349"/>
      <c r="AJ46" s="1349"/>
      <c r="AK46" s="1349"/>
      <c r="AL46" s="1349"/>
      <c r="AM46" s="1349"/>
      <c r="AN46" s="1349"/>
      <c r="AO46" s="1349"/>
      <c r="AP46" s="1349"/>
      <c r="AQ46" s="1349"/>
      <c r="AR46" s="1349"/>
      <c r="AS46" s="1349"/>
      <c r="AT46" s="1349"/>
    </row>
    <row r="47" spans="2:46" s="1350" customFormat="1" ht="27.75" customHeight="1" x14ac:dyDescent="0.2">
      <c r="B47" s="1353" t="s">
        <v>724</v>
      </c>
      <c r="C47" s="656">
        <v>52.010610831989638</v>
      </c>
      <c r="D47" s="656">
        <v>18.559691121783878</v>
      </c>
      <c r="E47" s="656">
        <v>33.45091971020576</v>
      </c>
      <c r="F47" s="656">
        <v>32.520561330561335</v>
      </c>
      <c r="G47" s="656">
        <v>20.5</v>
      </c>
      <c r="H47" s="656">
        <v>12.020561330561335</v>
      </c>
      <c r="I47" s="656">
        <v>23.114538558809819</v>
      </c>
      <c r="J47" s="656">
        <v>4.7584568922161576</v>
      </c>
      <c r="K47" s="655">
        <v>18.35608166659366</v>
      </c>
      <c r="L47" s="656">
        <v>24.145269079307202</v>
      </c>
      <c r="M47" s="656">
        <v>4.7749365153109329</v>
      </c>
      <c r="N47" s="656">
        <v>19.370332563996268</v>
      </c>
      <c r="O47" s="656">
        <v>40.43</v>
      </c>
      <c r="P47" s="656">
        <v>4.6511782853468091</v>
      </c>
      <c r="Q47" s="656">
        <v>35.778821714653191</v>
      </c>
      <c r="R47" s="656">
        <v>44.39</v>
      </c>
      <c r="S47" s="656">
        <v>10.869235023331605</v>
      </c>
      <c r="T47" s="656">
        <v>33.520764976668396</v>
      </c>
      <c r="U47" s="1357" t="s">
        <v>1328</v>
      </c>
      <c r="V47" s="1349"/>
      <c r="W47" s="1349"/>
      <c r="X47" s="1349"/>
      <c r="Y47" s="1349"/>
      <c r="Z47" s="1349"/>
      <c r="AA47" s="1349"/>
      <c r="AB47" s="1349"/>
      <c r="AC47" s="1349"/>
      <c r="AD47" s="1349"/>
      <c r="AE47" s="1349"/>
      <c r="AF47" s="1349"/>
      <c r="AG47" s="1349"/>
      <c r="AH47" s="1349"/>
      <c r="AI47" s="1349"/>
      <c r="AJ47" s="1349"/>
      <c r="AK47" s="1349"/>
      <c r="AL47" s="1349"/>
      <c r="AM47" s="1349"/>
      <c r="AN47" s="1349"/>
      <c r="AO47" s="1349"/>
      <c r="AP47" s="1349"/>
      <c r="AQ47" s="1349"/>
      <c r="AR47" s="1349"/>
      <c r="AS47" s="1349"/>
      <c r="AT47" s="1349"/>
    </row>
    <row r="48" spans="2:46" s="1350" customFormat="1" ht="27.75" customHeight="1" x14ac:dyDescent="0.2">
      <c r="B48" s="1353" t="s">
        <v>1781</v>
      </c>
      <c r="C48" s="656">
        <v>175.602</v>
      </c>
      <c r="D48" s="656">
        <v>55.199425463121784</v>
      </c>
      <c r="E48" s="656">
        <v>120.40257453687822</v>
      </c>
      <c r="F48" s="656">
        <v>102.66162162162162</v>
      </c>
      <c r="G48" s="656">
        <v>87.30485494845172</v>
      </c>
      <c r="H48" s="656">
        <v>15.356766673169901</v>
      </c>
      <c r="I48" s="656">
        <v>54.260196959826281</v>
      </c>
      <c r="J48" s="656">
        <v>23.783119628345279</v>
      </c>
      <c r="K48" s="655">
        <v>30.477077331481002</v>
      </c>
      <c r="L48" s="656">
        <v>21.444370000000003</v>
      </c>
      <c r="M48" s="656">
        <v>19.767387095280519</v>
      </c>
      <c r="N48" s="656">
        <v>1.676982904719484</v>
      </c>
      <c r="O48" s="656">
        <v>64.48218147289694</v>
      </c>
      <c r="P48" s="656">
        <v>22.415934158936491</v>
      </c>
      <c r="Q48" s="656">
        <v>42.066247313960446</v>
      </c>
      <c r="R48" s="656">
        <v>119.15235230009371</v>
      </c>
      <c r="S48" s="656">
        <v>4.3097578226404689</v>
      </c>
      <c r="T48" s="656">
        <v>114.84259447745325</v>
      </c>
      <c r="U48" s="1357" t="s">
        <v>1329</v>
      </c>
      <c r="V48" s="1349"/>
      <c r="W48" s="1349"/>
      <c r="X48" s="1349"/>
      <c r="Y48" s="1349"/>
      <c r="Z48" s="1349"/>
      <c r="AA48" s="1349"/>
      <c r="AB48" s="1349"/>
      <c r="AC48" s="1349"/>
      <c r="AD48" s="1349"/>
      <c r="AE48" s="1349"/>
      <c r="AF48" s="1349"/>
      <c r="AG48" s="1349"/>
      <c r="AH48" s="1349"/>
      <c r="AI48" s="1349"/>
      <c r="AJ48" s="1349"/>
      <c r="AK48" s="1349"/>
      <c r="AL48" s="1349"/>
      <c r="AM48" s="1349"/>
      <c r="AN48" s="1349"/>
      <c r="AO48" s="1349"/>
      <c r="AP48" s="1349"/>
      <c r="AQ48" s="1349"/>
      <c r="AR48" s="1349"/>
      <c r="AS48" s="1349"/>
      <c r="AT48" s="1349"/>
    </row>
    <row r="49" spans="2:46" s="1350" customFormat="1" ht="27.75" customHeight="1" x14ac:dyDescent="0.2">
      <c r="B49" s="1355" t="s">
        <v>35</v>
      </c>
      <c r="C49" s="656">
        <v>30</v>
      </c>
      <c r="D49" s="656">
        <v>5</v>
      </c>
      <c r="E49" s="656">
        <v>25</v>
      </c>
      <c r="F49" s="656">
        <v>15</v>
      </c>
      <c r="G49" s="656">
        <v>7</v>
      </c>
      <c r="H49" s="656">
        <v>8</v>
      </c>
      <c r="I49" s="656">
        <v>10</v>
      </c>
      <c r="J49" s="656">
        <v>5</v>
      </c>
      <c r="K49" s="655">
        <v>5</v>
      </c>
      <c r="L49" s="656">
        <v>0</v>
      </c>
      <c r="M49" s="656">
        <v>0</v>
      </c>
      <c r="N49" s="656">
        <v>0</v>
      </c>
      <c r="O49" s="656">
        <v>0</v>
      </c>
      <c r="P49" s="656">
        <v>13.570654148378377</v>
      </c>
      <c r="Q49" s="656">
        <v>-13.570654148378377</v>
      </c>
      <c r="R49" s="656">
        <v>0</v>
      </c>
      <c r="S49" s="656">
        <v>7.5841923783423457</v>
      </c>
      <c r="T49" s="656">
        <v>-7.5841923783423457</v>
      </c>
      <c r="U49" s="1357" t="s">
        <v>1319</v>
      </c>
      <c r="V49" s="1349"/>
      <c r="W49" s="1349"/>
      <c r="X49" s="1349"/>
      <c r="Y49" s="1349"/>
      <c r="Z49" s="1349"/>
      <c r="AA49" s="1349"/>
      <c r="AB49" s="1349"/>
      <c r="AC49" s="1349"/>
      <c r="AD49" s="1349"/>
      <c r="AE49" s="1349"/>
      <c r="AF49" s="1349"/>
      <c r="AG49" s="1349"/>
      <c r="AH49" s="1349"/>
      <c r="AI49" s="1349"/>
      <c r="AJ49" s="1349"/>
      <c r="AK49" s="1349"/>
      <c r="AL49" s="1349"/>
      <c r="AM49" s="1349"/>
      <c r="AN49" s="1349"/>
      <c r="AO49" s="1349"/>
      <c r="AP49" s="1349"/>
      <c r="AQ49" s="1349"/>
      <c r="AR49" s="1349"/>
      <c r="AS49" s="1349"/>
      <c r="AT49" s="1349"/>
    </row>
    <row r="50" spans="2:46" s="1350" customFormat="1" ht="9.75" customHeight="1" x14ac:dyDescent="0.2">
      <c r="B50" s="1352"/>
      <c r="C50" s="656"/>
      <c r="D50" s="656"/>
      <c r="E50" s="656"/>
      <c r="F50" s="656"/>
      <c r="G50" s="656"/>
      <c r="H50" s="656"/>
      <c r="I50" s="656"/>
      <c r="J50" s="656"/>
      <c r="K50" s="655"/>
      <c r="L50" s="656"/>
      <c r="M50" s="656"/>
      <c r="N50" s="656"/>
      <c r="O50" s="656"/>
      <c r="P50" s="656"/>
      <c r="Q50" s="656"/>
      <c r="R50" s="656"/>
      <c r="S50" s="656"/>
      <c r="T50" s="656"/>
      <c r="U50" s="612"/>
      <c r="V50" s="1349"/>
      <c r="W50" s="1349"/>
      <c r="X50" s="1349"/>
      <c r="Y50" s="1349"/>
      <c r="Z50" s="1349"/>
      <c r="AA50" s="1349"/>
      <c r="AB50" s="1349"/>
      <c r="AC50" s="1349"/>
      <c r="AD50" s="1349"/>
      <c r="AE50" s="1349"/>
      <c r="AF50" s="1349"/>
      <c r="AG50" s="1349"/>
      <c r="AH50" s="1349"/>
      <c r="AI50" s="1349"/>
      <c r="AJ50" s="1349"/>
      <c r="AK50" s="1349"/>
      <c r="AL50" s="1349"/>
      <c r="AM50" s="1349"/>
      <c r="AN50" s="1349"/>
      <c r="AO50" s="1349"/>
      <c r="AP50" s="1349"/>
      <c r="AQ50" s="1349"/>
      <c r="AR50" s="1349"/>
      <c r="AS50" s="1349"/>
      <c r="AT50" s="1349"/>
    </row>
    <row r="51" spans="2:46" s="1350" customFormat="1" ht="27.75" customHeight="1" x14ac:dyDescent="0.2">
      <c r="B51" s="629" t="s">
        <v>589</v>
      </c>
      <c r="C51" s="652">
        <v>312.81986823919647</v>
      </c>
      <c r="D51" s="652">
        <v>1826.5212629317682</v>
      </c>
      <c r="E51" s="652">
        <v>-1513.7013946925715</v>
      </c>
      <c r="F51" s="652">
        <v>373.84926944267852</v>
      </c>
      <c r="G51" s="652">
        <v>2215.7121568569037</v>
      </c>
      <c r="H51" s="652">
        <v>-1841.862887414225</v>
      </c>
      <c r="I51" s="652">
        <v>136.02254928763875</v>
      </c>
      <c r="J51" s="652">
        <v>15.12225536859675</v>
      </c>
      <c r="K51" s="651">
        <v>120.90029391904201</v>
      </c>
      <c r="L51" s="652">
        <v>94.332609851828693</v>
      </c>
      <c r="M51" s="652">
        <v>6.4542314081398047</v>
      </c>
      <c r="N51" s="652">
        <v>87.878378443688888</v>
      </c>
      <c r="O51" s="652">
        <v>209.13813885608067</v>
      </c>
      <c r="P51" s="652">
        <v>6.0528426757228395</v>
      </c>
      <c r="Q51" s="652">
        <v>203.08529618035783</v>
      </c>
      <c r="R51" s="652">
        <v>72.370144039229004</v>
      </c>
      <c r="S51" s="652">
        <v>3.6765118840060458</v>
      </c>
      <c r="T51" s="652">
        <v>68.693632155222957</v>
      </c>
      <c r="U51" s="570" t="s">
        <v>1063</v>
      </c>
      <c r="V51" s="1349"/>
      <c r="W51" s="1349"/>
      <c r="X51" s="1349"/>
      <c r="Y51" s="1349"/>
      <c r="Z51" s="1349"/>
      <c r="AA51" s="1349"/>
      <c r="AB51" s="1349"/>
      <c r="AC51" s="1349"/>
      <c r="AD51" s="1349"/>
      <c r="AE51" s="1349"/>
      <c r="AF51" s="1349"/>
      <c r="AG51" s="1349"/>
      <c r="AH51" s="1349"/>
      <c r="AI51" s="1349"/>
      <c r="AJ51" s="1349"/>
      <c r="AK51" s="1349"/>
      <c r="AL51" s="1349"/>
      <c r="AM51" s="1349"/>
      <c r="AN51" s="1349"/>
      <c r="AO51" s="1349"/>
      <c r="AP51" s="1349"/>
      <c r="AQ51" s="1349"/>
      <c r="AR51" s="1349"/>
      <c r="AS51" s="1349"/>
      <c r="AT51" s="1349"/>
    </row>
    <row r="52" spans="2:46" s="1350" customFormat="1" ht="27.75" customHeight="1" x14ac:dyDescent="0.2">
      <c r="B52" s="630" t="s">
        <v>396</v>
      </c>
      <c r="C52" s="656">
        <v>199.84</v>
      </c>
      <c r="D52" s="656">
        <v>36.185085525061943</v>
      </c>
      <c r="E52" s="656">
        <v>163.65491447493807</v>
      </c>
      <c r="F52" s="656">
        <v>235.62435714999998</v>
      </c>
      <c r="G52" s="656">
        <v>50.895867133347046</v>
      </c>
      <c r="H52" s="656">
        <v>184.72849001665293</v>
      </c>
      <c r="I52" s="656">
        <v>110.76418253810002</v>
      </c>
      <c r="J52" s="656">
        <v>12.243289666666666</v>
      </c>
      <c r="K52" s="655">
        <v>98.520892871433347</v>
      </c>
      <c r="L52" s="656">
        <v>72.149687251250015</v>
      </c>
      <c r="M52" s="656">
        <v>4.035592623293903</v>
      </c>
      <c r="N52" s="656">
        <v>68.114094627956106</v>
      </c>
      <c r="O52" s="656">
        <v>81.153902989809993</v>
      </c>
      <c r="P52" s="656">
        <v>4.1843742829552975</v>
      </c>
      <c r="Q52" s="656">
        <v>76.969528706854689</v>
      </c>
      <c r="R52" s="656">
        <v>39.774336202999997</v>
      </c>
      <c r="S52" s="656">
        <v>2.3206059838530479</v>
      </c>
      <c r="T52" s="656">
        <v>37.453730219146948</v>
      </c>
      <c r="U52" s="612" t="s">
        <v>1330</v>
      </c>
      <c r="V52" s="1349"/>
      <c r="W52" s="1349"/>
      <c r="X52" s="1349"/>
      <c r="Y52" s="1349"/>
      <c r="Z52" s="1349"/>
      <c r="AA52" s="1349"/>
      <c r="AB52" s="1349"/>
      <c r="AC52" s="1349"/>
      <c r="AD52" s="1349"/>
      <c r="AE52" s="1349"/>
      <c r="AF52" s="1349"/>
      <c r="AG52" s="1349"/>
      <c r="AH52" s="1349"/>
      <c r="AI52" s="1349"/>
      <c r="AJ52" s="1349"/>
      <c r="AK52" s="1349"/>
      <c r="AL52" s="1349"/>
      <c r="AM52" s="1349"/>
      <c r="AN52" s="1349"/>
      <c r="AO52" s="1349"/>
      <c r="AP52" s="1349"/>
      <c r="AQ52" s="1349"/>
      <c r="AR52" s="1349"/>
      <c r="AS52" s="1349"/>
      <c r="AT52" s="1349"/>
    </row>
    <row r="53" spans="2:46" s="1350" customFormat="1" ht="27.75" customHeight="1" x14ac:dyDescent="0.2">
      <c r="B53" s="630" t="s">
        <v>1339</v>
      </c>
      <c r="C53" s="656">
        <v>112.97986823919643</v>
      </c>
      <c r="D53" s="656">
        <v>1790.3361774067062</v>
      </c>
      <c r="E53" s="656">
        <v>-1677.3563091675096</v>
      </c>
      <c r="F53" s="656">
        <v>138.22491229267857</v>
      </c>
      <c r="G53" s="656">
        <v>2164.8162897235566</v>
      </c>
      <c r="H53" s="656">
        <v>-2026.5913774308781</v>
      </c>
      <c r="I53" s="656">
        <v>25.258366749538745</v>
      </c>
      <c r="J53" s="656">
        <v>2.8789657019300852</v>
      </c>
      <c r="K53" s="655">
        <v>22.37940104760866</v>
      </c>
      <c r="L53" s="656">
        <v>22.182922600578678</v>
      </c>
      <c r="M53" s="656">
        <v>2.4186387848459017</v>
      </c>
      <c r="N53" s="656">
        <v>19.764283815732774</v>
      </c>
      <c r="O53" s="656">
        <v>127.98423586627068</v>
      </c>
      <c r="P53" s="656">
        <v>1.8684683927675418</v>
      </c>
      <c r="Q53" s="656">
        <v>126.11576747350314</v>
      </c>
      <c r="R53" s="656">
        <v>32.595807836229007</v>
      </c>
      <c r="S53" s="656">
        <v>1.3559059001529981</v>
      </c>
      <c r="T53" s="656">
        <v>31.239901936076009</v>
      </c>
      <c r="U53" s="612" t="s">
        <v>1331</v>
      </c>
      <c r="V53" s="1349"/>
      <c r="W53" s="1349"/>
      <c r="X53" s="1349"/>
      <c r="Y53" s="1349"/>
      <c r="Z53" s="1349"/>
      <c r="AA53" s="1349"/>
      <c r="AB53" s="1349"/>
      <c r="AC53" s="1349"/>
      <c r="AD53" s="1349"/>
      <c r="AE53" s="1349"/>
      <c r="AF53" s="1349"/>
      <c r="AG53" s="1349"/>
      <c r="AH53" s="1349"/>
      <c r="AI53" s="1349"/>
      <c r="AJ53" s="1349"/>
      <c r="AK53" s="1349"/>
      <c r="AL53" s="1349"/>
      <c r="AM53" s="1349"/>
      <c r="AN53" s="1349"/>
      <c r="AO53" s="1349"/>
      <c r="AP53" s="1349"/>
      <c r="AQ53" s="1349"/>
      <c r="AR53" s="1349"/>
      <c r="AS53" s="1349"/>
      <c r="AT53" s="1349"/>
    </row>
    <row r="54" spans="2:46" s="1350" customFormat="1" ht="27.75" customHeight="1" x14ac:dyDescent="0.2">
      <c r="B54" s="1353" t="s">
        <v>749</v>
      </c>
      <c r="C54" s="656">
        <v>0</v>
      </c>
      <c r="D54" s="656">
        <v>1684.4668787680396</v>
      </c>
      <c r="E54" s="656">
        <v>-1684.4668787680396</v>
      </c>
      <c r="F54" s="656">
        <v>0</v>
      </c>
      <c r="G54" s="656">
        <v>2081.4384995882233</v>
      </c>
      <c r="H54" s="656">
        <v>-2081.4384995882233</v>
      </c>
      <c r="I54" s="656">
        <v>0</v>
      </c>
      <c r="J54" s="656">
        <v>2.8654093399999998</v>
      </c>
      <c r="K54" s="655">
        <v>-2.8654093399999998</v>
      </c>
      <c r="L54" s="656">
        <v>0</v>
      </c>
      <c r="M54" s="656">
        <v>1.3426478616924475</v>
      </c>
      <c r="N54" s="656">
        <v>-1.3426478616924475</v>
      </c>
      <c r="O54" s="656">
        <v>0</v>
      </c>
      <c r="P54" s="656">
        <v>0.76964287948980203</v>
      </c>
      <c r="Q54" s="656">
        <v>-0.76964287948980203</v>
      </c>
      <c r="R54" s="656">
        <v>0</v>
      </c>
      <c r="S54" s="656">
        <v>0.37656937263906382</v>
      </c>
      <c r="T54" s="656">
        <v>-0.37656937263906382</v>
      </c>
      <c r="U54" s="1357" t="s">
        <v>1332</v>
      </c>
      <c r="V54" s="1349"/>
      <c r="W54" s="1349"/>
      <c r="X54" s="1349"/>
      <c r="Y54" s="1349"/>
      <c r="Z54" s="1349"/>
      <c r="AA54" s="1349"/>
      <c r="AB54" s="1349"/>
      <c r="AC54" s="1349"/>
      <c r="AD54" s="1349"/>
      <c r="AE54" s="1349"/>
      <c r="AF54" s="1349"/>
      <c r="AG54" s="1349"/>
      <c r="AH54" s="1349"/>
      <c r="AI54" s="1349"/>
      <c r="AJ54" s="1349"/>
      <c r="AK54" s="1349"/>
      <c r="AL54" s="1349"/>
      <c r="AM54" s="1349"/>
      <c r="AN54" s="1349"/>
      <c r="AO54" s="1349"/>
      <c r="AP54" s="1349"/>
      <c r="AQ54" s="1349"/>
      <c r="AR54" s="1349"/>
      <c r="AS54" s="1349"/>
      <c r="AT54" s="1349"/>
    </row>
    <row r="55" spans="2:46" s="1350" customFormat="1" ht="27.75" customHeight="1" x14ac:dyDescent="0.2">
      <c r="B55" s="1353" t="s">
        <v>750</v>
      </c>
      <c r="C55" s="656">
        <v>112.97986823919643</v>
      </c>
      <c r="D55" s="656">
        <v>105.86929863866668</v>
      </c>
      <c r="E55" s="656">
        <v>7.1105696005297574</v>
      </c>
      <c r="F55" s="656">
        <v>138.22491229267857</v>
      </c>
      <c r="G55" s="656">
        <v>83.377790135333328</v>
      </c>
      <c r="H55" s="656">
        <v>54.84712215734524</v>
      </c>
      <c r="I55" s="656">
        <v>25.258366749538745</v>
      </c>
      <c r="J55" s="656">
        <v>1.3556361930085243E-2</v>
      </c>
      <c r="K55" s="655">
        <v>25.244810387608659</v>
      </c>
      <c r="L55" s="656">
        <v>22.182922600578678</v>
      </c>
      <c r="M55" s="656">
        <v>1.0759909231534541</v>
      </c>
      <c r="N55" s="656">
        <v>21.106931677425223</v>
      </c>
      <c r="O55" s="656">
        <v>127.98423586627068</v>
      </c>
      <c r="P55" s="656">
        <v>1.0988255132777398</v>
      </c>
      <c r="Q55" s="656">
        <v>126.88541035299293</v>
      </c>
      <c r="R55" s="656">
        <v>32.595807836229007</v>
      </c>
      <c r="S55" s="656">
        <v>0.97933652751393419</v>
      </c>
      <c r="T55" s="656">
        <v>31.616471308715074</v>
      </c>
      <c r="U55" s="1357" t="s">
        <v>1333</v>
      </c>
      <c r="V55" s="1349"/>
      <c r="W55" s="1349"/>
      <c r="X55" s="1349"/>
      <c r="Y55" s="1349"/>
      <c r="Z55" s="1349"/>
      <c r="AA55" s="1349"/>
      <c r="AB55" s="1349"/>
      <c r="AC55" s="1349"/>
      <c r="AD55" s="1349"/>
      <c r="AE55" s="1349"/>
      <c r="AF55" s="1349"/>
      <c r="AG55" s="1349"/>
      <c r="AH55" s="1349"/>
      <c r="AI55" s="1349"/>
      <c r="AJ55" s="1349"/>
      <c r="AK55" s="1349"/>
      <c r="AL55" s="1349"/>
      <c r="AM55" s="1349"/>
      <c r="AN55" s="1349"/>
      <c r="AO55" s="1349"/>
      <c r="AP55" s="1349"/>
      <c r="AQ55" s="1349"/>
      <c r="AR55" s="1349"/>
      <c r="AS55" s="1349"/>
      <c r="AT55" s="1349"/>
    </row>
    <row r="56" spans="2:46" s="646" customFormat="1" ht="9" customHeight="1" x14ac:dyDescent="0.7">
      <c r="B56" s="647"/>
      <c r="C56" s="649"/>
      <c r="D56" s="649"/>
      <c r="E56" s="649"/>
      <c r="F56" s="649"/>
      <c r="G56" s="649"/>
      <c r="H56" s="649"/>
      <c r="I56" s="649"/>
      <c r="J56" s="649"/>
      <c r="K56" s="648"/>
      <c r="L56" s="649"/>
      <c r="M56" s="649"/>
      <c r="N56" s="649"/>
      <c r="O56" s="649"/>
      <c r="P56" s="649"/>
      <c r="Q56" s="649"/>
      <c r="R56" s="649"/>
      <c r="S56" s="649"/>
      <c r="T56" s="649"/>
      <c r="U56" s="650"/>
      <c r="V56" s="653"/>
      <c r="W56" s="653"/>
      <c r="X56" s="653"/>
      <c r="Y56" s="653"/>
      <c r="Z56" s="653"/>
      <c r="AA56" s="653"/>
      <c r="AB56" s="653"/>
      <c r="AC56" s="653"/>
      <c r="AD56" s="653"/>
      <c r="AE56" s="653"/>
      <c r="AF56" s="653"/>
      <c r="AG56" s="653"/>
      <c r="AH56" s="653"/>
      <c r="AI56" s="653"/>
      <c r="AJ56" s="653"/>
      <c r="AK56" s="653"/>
      <c r="AL56" s="653"/>
      <c r="AM56" s="653"/>
      <c r="AN56" s="653"/>
      <c r="AO56" s="653"/>
      <c r="AP56" s="653"/>
      <c r="AQ56" s="653"/>
      <c r="AR56" s="653"/>
      <c r="AS56" s="653"/>
      <c r="AT56" s="653"/>
    </row>
    <row r="57" spans="2:46" s="1350" customFormat="1" ht="27.75" customHeight="1" x14ac:dyDescent="0.2">
      <c r="B57" s="1360" t="s">
        <v>763</v>
      </c>
      <c r="C57" s="652">
        <v>1462.0650500231009</v>
      </c>
      <c r="D57" s="652">
        <v>535.18057453687823</v>
      </c>
      <c r="E57" s="652">
        <v>926.88447548622264</v>
      </c>
      <c r="F57" s="652">
        <v>1624.1175485455474</v>
      </c>
      <c r="G57" s="652">
        <v>405.16850495844022</v>
      </c>
      <c r="H57" s="652">
        <v>1218.9490435871071</v>
      </c>
      <c r="I57" s="652">
        <v>1664.1041175108376</v>
      </c>
      <c r="J57" s="652">
        <v>190.96994921596243</v>
      </c>
      <c r="K57" s="651">
        <v>1473.1341682948751</v>
      </c>
      <c r="L57" s="652">
        <v>1535.854578022153</v>
      </c>
      <c r="M57" s="652">
        <v>101.17613636738929</v>
      </c>
      <c r="N57" s="652">
        <v>1434.6784416547637</v>
      </c>
      <c r="O57" s="652">
        <v>1757.4879495887249</v>
      </c>
      <c r="P57" s="652">
        <v>179.55915318750309</v>
      </c>
      <c r="Q57" s="652">
        <v>1577.9287964012217</v>
      </c>
      <c r="R57" s="652">
        <v>2529.7487526833202</v>
      </c>
      <c r="S57" s="652">
        <v>66.96794526193392</v>
      </c>
      <c r="T57" s="652">
        <v>2462.7808074213863</v>
      </c>
      <c r="U57" s="1363" t="s">
        <v>1064</v>
      </c>
      <c r="V57" s="1349"/>
      <c r="W57" s="1349"/>
      <c r="X57" s="1349"/>
      <c r="Y57" s="1349"/>
      <c r="Z57" s="1349"/>
      <c r="AA57" s="1349"/>
      <c r="AB57" s="1349"/>
      <c r="AC57" s="1349"/>
      <c r="AD57" s="1349"/>
      <c r="AE57" s="1349"/>
      <c r="AF57" s="1349"/>
      <c r="AG57" s="1349"/>
      <c r="AH57" s="1349"/>
      <c r="AI57" s="1349"/>
      <c r="AJ57" s="1349"/>
      <c r="AK57" s="1349"/>
      <c r="AL57" s="1349"/>
      <c r="AM57" s="1349"/>
      <c r="AN57" s="1349"/>
      <c r="AO57" s="1349"/>
      <c r="AP57" s="1349"/>
      <c r="AQ57" s="1349"/>
      <c r="AR57" s="1349"/>
      <c r="AS57" s="1349"/>
      <c r="AT57" s="1349"/>
    </row>
    <row r="58" spans="2:46" s="1350" customFormat="1" ht="27.75" customHeight="1" x14ac:dyDescent="0.2">
      <c r="B58" s="1361" t="s">
        <v>1207</v>
      </c>
      <c r="C58" s="656">
        <v>27.066300023100787</v>
      </c>
      <c r="D58" s="656">
        <v>6.4505745368782152</v>
      </c>
      <c r="E58" s="656">
        <v>20.615725486222573</v>
      </c>
      <c r="F58" s="656">
        <v>25.213367486486487</v>
      </c>
      <c r="G58" s="656">
        <v>12.165665299683669</v>
      </c>
      <c r="H58" s="656">
        <v>13.047702186802818</v>
      </c>
      <c r="I58" s="656">
        <v>9.7191603174297789</v>
      </c>
      <c r="J58" s="656">
        <v>8.3788858392957977</v>
      </c>
      <c r="K58" s="655">
        <v>1.3402744781339813</v>
      </c>
      <c r="L58" s="656">
        <v>41</v>
      </c>
      <c r="M58" s="656">
        <v>9.9245826960521608</v>
      </c>
      <c r="N58" s="656">
        <v>31.075417303947837</v>
      </c>
      <c r="O58" s="656">
        <v>83.149201529631171</v>
      </c>
      <c r="P58" s="656">
        <v>13.172510349753924</v>
      </c>
      <c r="Q58" s="656">
        <v>69.97669117987725</v>
      </c>
      <c r="R58" s="656">
        <v>85.523171452146173</v>
      </c>
      <c r="S58" s="656">
        <v>1.1301198832140795</v>
      </c>
      <c r="T58" s="656">
        <v>84.393051568932094</v>
      </c>
      <c r="U58" s="1364" t="s">
        <v>1346</v>
      </c>
      <c r="V58" s="1349"/>
      <c r="W58" s="1349"/>
      <c r="X58" s="1349"/>
      <c r="Y58" s="1349"/>
      <c r="Z58" s="1349"/>
      <c r="AA58" s="1349"/>
      <c r="AB58" s="1349"/>
      <c r="AC58" s="1349"/>
      <c r="AD58" s="1349"/>
      <c r="AE58" s="1349"/>
      <c r="AF58" s="1349"/>
      <c r="AG58" s="1349"/>
      <c r="AH58" s="1349"/>
      <c r="AI58" s="1349"/>
      <c r="AJ58" s="1349"/>
      <c r="AK58" s="1349"/>
      <c r="AL58" s="1349"/>
      <c r="AM58" s="1349"/>
      <c r="AN58" s="1349"/>
      <c r="AO58" s="1349"/>
      <c r="AP58" s="1349"/>
      <c r="AQ58" s="1349"/>
      <c r="AR58" s="1349"/>
      <c r="AS58" s="1349"/>
      <c r="AT58" s="1349"/>
    </row>
    <row r="59" spans="2:46" s="1350" customFormat="1" ht="27.75" customHeight="1" x14ac:dyDescent="0.2">
      <c r="B59" s="1361" t="s">
        <v>179</v>
      </c>
      <c r="C59" s="656">
        <v>1434.99875</v>
      </c>
      <c r="D59" s="656">
        <v>528.73</v>
      </c>
      <c r="E59" s="656">
        <v>906.26874999999995</v>
      </c>
      <c r="F59" s="656">
        <v>1598.9041810590609</v>
      </c>
      <c r="G59" s="656">
        <v>393.00283965875656</v>
      </c>
      <c r="H59" s="656">
        <v>1205.9013414003043</v>
      </c>
      <c r="I59" s="656">
        <v>1654.3849571934079</v>
      </c>
      <c r="J59" s="656">
        <v>182.59106337666663</v>
      </c>
      <c r="K59" s="655">
        <v>1471.7938938167413</v>
      </c>
      <c r="L59" s="656">
        <v>1494.854578022153</v>
      </c>
      <c r="M59" s="656">
        <v>91.251553671337135</v>
      </c>
      <c r="N59" s="656">
        <v>1403.6030243508158</v>
      </c>
      <c r="O59" s="656">
        <v>1674.3387480590936</v>
      </c>
      <c r="P59" s="656">
        <v>166.38664283774915</v>
      </c>
      <c r="Q59" s="656">
        <v>1507.9521052213445</v>
      </c>
      <c r="R59" s="656">
        <v>2444.2255812311741</v>
      </c>
      <c r="S59" s="656">
        <v>65.837825378719842</v>
      </c>
      <c r="T59" s="656">
        <v>2378.3877558524541</v>
      </c>
      <c r="U59" s="1364" t="s">
        <v>1345</v>
      </c>
      <c r="V59" s="1349"/>
      <c r="W59" s="1349"/>
      <c r="X59" s="1349"/>
      <c r="Y59" s="1349"/>
      <c r="Z59" s="1349"/>
      <c r="AA59" s="1349"/>
      <c r="AB59" s="1349"/>
      <c r="AC59" s="1349"/>
      <c r="AD59" s="1349"/>
      <c r="AE59" s="1349"/>
      <c r="AF59" s="1349"/>
      <c r="AG59" s="1349"/>
      <c r="AH59" s="1349"/>
      <c r="AI59" s="1349"/>
      <c r="AJ59" s="1349"/>
      <c r="AK59" s="1349"/>
      <c r="AL59" s="1349"/>
      <c r="AM59" s="1349"/>
      <c r="AN59" s="1349"/>
      <c r="AO59" s="1349"/>
      <c r="AP59" s="1349"/>
      <c r="AQ59" s="1349"/>
      <c r="AR59" s="1349"/>
      <c r="AS59" s="1349"/>
      <c r="AT59" s="1349"/>
    </row>
    <row r="60" spans="2:46" s="1350" customFormat="1" ht="27.75" customHeight="1" x14ac:dyDescent="0.2">
      <c r="B60" s="1362" t="s">
        <v>1342</v>
      </c>
      <c r="C60" s="656">
        <v>1422.69875</v>
      </c>
      <c r="D60" s="656">
        <v>494</v>
      </c>
      <c r="E60" s="656">
        <v>928.69875000000002</v>
      </c>
      <c r="F60" s="656">
        <v>1575.0454</v>
      </c>
      <c r="G60" s="656">
        <v>385.75495672225657</v>
      </c>
      <c r="H60" s="656">
        <v>1189.2904432777434</v>
      </c>
      <c r="I60" s="656">
        <v>1524.3240000000001</v>
      </c>
      <c r="J60" s="656">
        <v>157.98046666666664</v>
      </c>
      <c r="K60" s="655">
        <v>1366.3435333333334</v>
      </c>
      <c r="L60" s="656">
        <v>1047.717100947563</v>
      </c>
      <c r="M60" s="656">
        <v>87.226924679337131</v>
      </c>
      <c r="N60" s="656">
        <v>960.49017626822592</v>
      </c>
      <c r="O60" s="656">
        <v>1158.2293619733914</v>
      </c>
      <c r="P60" s="656">
        <v>79.160431237376073</v>
      </c>
      <c r="Q60" s="656">
        <v>1079.0689307360153</v>
      </c>
      <c r="R60" s="656">
        <v>1603.0724432876984</v>
      </c>
      <c r="S60" s="656">
        <v>61.855384258719837</v>
      </c>
      <c r="T60" s="656">
        <v>1541.2170590289786</v>
      </c>
      <c r="U60" s="1365" t="s">
        <v>1347</v>
      </c>
      <c r="V60" s="1349"/>
      <c r="W60" s="1349"/>
      <c r="X60" s="1349"/>
      <c r="Y60" s="1349"/>
      <c r="Z60" s="1349"/>
      <c r="AA60" s="1349"/>
      <c r="AB60" s="1349"/>
      <c r="AC60" s="1349"/>
      <c r="AD60" s="1349"/>
      <c r="AE60" s="1349"/>
      <c r="AF60" s="1349"/>
      <c r="AG60" s="1349"/>
      <c r="AH60" s="1349"/>
      <c r="AI60" s="1349"/>
      <c r="AJ60" s="1349"/>
      <c r="AK60" s="1349"/>
      <c r="AL60" s="1349"/>
      <c r="AM60" s="1349"/>
      <c r="AN60" s="1349"/>
      <c r="AO60" s="1349"/>
      <c r="AP60" s="1349"/>
      <c r="AQ60" s="1349"/>
      <c r="AR60" s="1349"/>
      <c r="AS60" s="1349"/>
      <c r="AT60" s="1349"/>
    </row>
    <row r="61" spans="2:46" s="1350" customFormat="1" ht="27.75" customHeight="1" x14ac:dyDescent="0.2">
      <c r="B61" s="1362" t="s">
        <v>1343</v>
      </c>
      <c r="C61" s="656">
        <v>12.3</v>
      </c>
      <c r="D61" s="656">
        <v>34.729999999999997</v>
      </c>
      <c r="E61" s="656">
        <v>-22.429999999999996</v>
      </c>
      <c r="F61" s="656">
        <v>23.858781059060913</v>
      </c>
      <c r="G61" s="656">
        <v>7.2478829364999999</v>
      </c>
      <c r="H61" s="656">
        <v>16.610898122560911</v>
      </c>
      <c r="I61" s="656">
        <v>130.06095719340792</v>
      </c>
      <c r="J61" s="656">
        <v>24.610596709999996</v>
      </c>
      <c r="K61" s="655">
        <v>105.45036048340792</v>
      </c>
      <c r="L61" s="656">
        <v>447.13747707458998</v>
      </c>
      <c r="M61" s="656">
        <v>4.0246289919999994</v>
      </c>
      <c r="N61" s="656">
        <v>443.11284808259001</v>
      </c>
      <c r="O61" s="656">
        <v>516.10938608570234</v>
      </c>
      <c r="P61" s="656">
        <v>87.226211600373077</v>
      </c>
      <c r="Q61" s="656">
        <v>428.88317448532928</v>
      </c>
      <c r="R61" s="656">
        <v>841.15313794347583</v>
      </c>
      <c r="S61" s="656">
        <v>3.9824411200000003</v>
      </c>
      <c r="T61" s="656">
        <v>837.17069682347585</v>
      </c>
      <c r="U61" s="1365" t="s">
        <v>1344</v>
      </c>
      <c r="V61" s="1349"/>
      <c r="W61" s="1349"/>
      <c r="X61" s="1349"/>
      <c r="Y61" s="1349"/>
      <c r="Z61" s="1349"/>
      <c r="AA61" s="1349"/>
      <c r="AB61" s="1349"/>
      <c r="AC61" s="1349"/>
      <c r="AD61" s="1349"/>
      <c r="AE61" s="1349"/>
      <c r="AF61" s="1349"/>
      <c r="AG61" s="1349"/>
      <c r="AH61" s="1349"/>
      <c r="AI61" s="1349"/>
      <c r="AJ61" s="1349"/>
      <c r="AK61" s="1349"/>
      <c r="AL61" s="1349"/>
      <c r="AM61" s="1349"/>
      <c r="AN61" s="1349"/>
      <c r="AO61" s="1349"/>
      <c r="AP61" s="1349"/>
      <c r="AQ61" s="1349"/>
      <c r="AR61" s="1349"/>
      <c r="AS61" s="1349"/>
      <c r="AT61" s="1349"/>
    </row>
    <row r="62" spans="2:46" s="646" customFormat="1" ht="15" customHeight="1" thickBot="1" x14ac:dyDescent="0.75">
      <c r="B62" s="657"/>
      <c r="C62" s="1710"/>
      <c r="D62" s="1710"/>
      <c r="E62" s="1710"/>
      <c r="F62" s="1710"/>
      <c r="G62" s="1710"/>
      <c r="H62" s="1710"/>
      <c r="I62" s="1710"/>
      <c r="J62" s="1710"/>
      <c r="K62" s="1573"/>
      <c r="L62" s="1710"/>
      <c r="M62" s="1710"/>
      <c r="N62" s="1710"/>
      <c r="O62" s="1710"/>
      <c r="P62" s="1710"/>
      <c r="Q62" s="1710"/>
      <c r="R62" s="1710"/>
      <c r="S62" s="1710"/>
      <c r="T62" s="1710"/>
      <c r="U62" s="658"/>
      <c r="V62" s="653"/>
      <c r="W62" s="653"/>
      <c r="X62" s="653"/>
      <c r="Y62" s="653"/>
      <c r="Z62" s="653"/>
      <c r="AA62" s="653"/>
    </row>
    <row r="63" spans="2:46" ht="13.5" customHeight="1" thickTop="1" x14ac:dyDescent="0.5">
      <c r="B63" s="155"/>
      <c r="C63" s="156"/>
      <c r="D63" s="156"/>
      <c r="E63" s="156"/>
      <c r="F63" s="156"/>
      <c r="G63" s="156"/>
      <c r="H63" s="156"/>
      <c r="I63" s="156"/>
      <c r="J63" s="156"/>
      <c r="K63" s="156"/>
      <c r="L63" s="156"/>
      <c r="M63" s="156"/>
      <c r="N63" s="156"/>
      <c r="O63" s="156"/>
      <c r="P63" s="156"/>
      <c r="Q63" s="156"/>
      <c r="R63" s="156"/>
      <c r="S63" s="156"/>
      <c r="T63" s="156"/>
      <c r="U63" s="117"/>
      <c r="V63" s="152"/>
      <c r="W63" s="152"/>
      <c r="X63" s="152"/>
    </row>
    <row r="64" spans="2:46" s="665" customFormat="1" ht="22.5" x14ac:dyDescent="0.5">
      <c r="B64" s="669" t="s">
        <v>1753</v>
      </c>
      <c r="C64" s="666"/>
      <c r="D64" s="666"/>
      <c r="E64" s="666"/>
      <c r="F64" s="666"/>
      <c r="G64" s="666"/>
      <c r="H64" s="666"/>
      <c r="I64" s="666"/>
      <c r="J64" s="666"/>
      <c r="K64" s="666"/>
      <c r="L64" s="666"/>
      <c r="M64" s="666"/>
      <c r="N64" s="666"/>
      <c r="O64" s="666"/>
      <c r="P64" s="666"/>
      <c r="Q64" s="666"/>
      <c r="R64" s="666"/>
      <c r="S64" s="666"/>
      <c r="T64" s="666"/>
      <c r="U64" s="614" t="s">
        <v>1755</v>
      </c>
      <c r="V64" s="667"/>
      <c r="W64" s="667"/>
      <c r="X64" s="667"/>
    </row>
    <row r="65" spans="2:24" s="668" customFormat="1" ht="18.75" customHeight="1" x14ac:dyDescent="0.5">
      <c r="B65" s="1926" t="s">
        <v>1944</v>
      </c>
      <c r="C65" s="1926"/>
      <c r="D65" s="1926"/>
      <c r="E65" s="1926"/>
      <c r="F65" s="1926"/>
      <c r="G65" s="1926"/>
      <c r="H65" s="1926"/>
      <c r="I65" s="1926"/>
      <c r="J65" s="1926"/>
      <c r="K65" s="1926"/>
      <c r="L65" s="1936" t="s">
        <v>1945</v>
      </c>
      <c r="M65" s="1936"/>
      <c r="N65" s="1936"/>
      <c r="O65" s="1936"/>
      <c r="P65" s="1936"/>
      <c r="Q65" s="1936"/>
      <c r="R65" s="1936"/>
      <c r="S65" s="1936"/>
      <c r="T65" s="1936"/>
      <c r="U65" s="1936"/>
      <c r="V65" s="667"/>
      <c r="W65" s="667"/>
      <c r="X65" s="667"/>
    </row>
    <row r="66" spans="2:24" ht="23.25" x14ac:dyDescent="0.5">
      <c r="V66" s="152"/>
      <c r="W66" s="152"/>
      <c r="X66" s="152"/>
    </row>
    <row r="67" spans="2:24" ht="23.25" x14ac:dyDescent="0.5">
      <c r="B67" s="145"/>
      <c r="V67" s="152"/>
      <c r="W67" s="152"/>
      <c r="X67" s="152"/>
    </row>
    <row r="68" spans="2:24" ht="30.75" x14ac:dyDescent="0.7">
      <c r="C68" s="1414"/>
      <c r="D68" s="1414"/>
      <c r="E68" s="1414"/>
      <c r="F68" s="1414"/>
      <c r="G68" s="1414"/>
      <c r="H68" s="1414"/>
      <c r="I68" s="1414"/>
      <c r="J68" s="1414"/>
      <c r="K68" s="1414"/>
      <c r="L68" s="1414"/>
      <c r="M68" s="1414"/>
      <c r="N68" s="1414"/>
      <c r="O68" s="1414"/>
      <c r="P68" s="1414"/>
      <c r="Q68" s="1414"/>
      <c r="R68" s="1414"/>
      <c r="S68" s="1414"/>
      <c r="T68" s="1414"/>
      <c r="V68" s="152"/>
      <c r="W68" s="152"/>
      <c r="X68" s="152"/>
    </row>
    <row r="69" spans="2:24" ht="30.75" x14ac:dyDescent="0.7">
      <c r="B69" s="51"/>
      <c r="C69" s="1414"/>
      <c r="D69" s="1414"/>
      <c r="E69" s="1414"/>
      <c r="F69" s="1414"/>
      <c r="G69" s="1414"/>
      <c r="H69" s="1414"/>
      <c r="I69" s="1414"/>
      <c r="J69" s="1414"/>
      <c r="K69" s="1414"/>
      <c r="L69" s="1414"/>
      <c r="M69" s="1414"/>
      <c r="N69" s="1414"/>
      <c r="O69" s="1414"/>
      <c r="P69" s="1414"/>
      <c r="Q69" s="1414"/>
      <c r="R69" s="1414"/>
      <c r="S69" s="1414"/>
      <c r="T69" s="1414"/>
      <c r="V69" s="152"/>
      <c r="W69" s="152"/>
      <c r="X69" s="152"/>
    </row>
    <row r="70" spans="2:24" ht="30.75" x14ac:dyDescent="0.7">
      <c r="B70" s="51"/>
      <c r="C70" s="1414"/>
      <c r="D70" s="1414"/>
      <c r="E70" s="1414"/>
      <c r="F70" s="1414"/>
      <c r="G70" s="1414"/>
      <c r="H70" s="1414"/>
      <c r="I70" s="1414"/>
      <c r="J70" s="1414"/>
      <c r="K70" s="1414"/>
      <c r="L70" s="1414"/>
      <c r="M70" s="1414"/>
      <c r="N70" s="1414"/>
      <c r="O70" s="1414"/>
      <c r="P70" s="1414"/>
      <c r="Q70" s="1414"/>
      <c r="R70" s="1414"/>
      <c r="S70" s="1414"/>
      <c r="T70" s="1414"/>
      <c r="V70" s="152"/>
      <c r="W70" s="152"/>
      <c r="X70" s="152"/>
    </row>
    <row r="71" spans="2:24" ht="30.75" x14ac:dyDescent="0.7">
      <c r="B71" s="51"/>
      <c r="C71" s="1414"/>
      <c r="D71" s="1414"/>
      <c r="E71" s="1414"/>
      <c r="F71" s="1414"/>
      <c r="G71" s="1414"/>
      <c r="H71" s="1414"/>
      <c r="I71" s="1414"/>
      <c r="J71" s="1414"/>
      <c r="K71" s="1414"/>
      <c r="L71" s="1414"/>
      <c r="M71" s="1414"/>
      <c r="N71" s="1414"/>
      <c r="O71" s="1414"/>
      <c r="P71" s="1414"/>
      <c r="Q71" s="1414"/>
      <c r="R71" s="1414"/>
      <c r="S71" s="1414"/>
      <c r="T71" s="1414"/>
      <c r="V71" s="152"/>
      <c r="W71" s="152"/>
      <c r="X71" s="152"/>
    </row>
    <row r="72" spans="2:24" ht="30.75" x14ac:dyDescent="0.7">
      <c r="B72" s="51"/>
      <c r="C72" s="1414"/>
      <c r="D72" s="1414"/>
      <c r="E72" s="1414"/>
      <c r="F72" s="1414"/>
      <c r="G72" s="1414"/>
      <c r="H72" s="1414"/>
      <c r="I72" s="1414"/>
      <c r="J72" s="1414"/>
      <c r="K72" s="1414"/>
      <c r="L72" s="1414"/>
      <c r="M72" s="1414"/>
      <c r="N72" s="1414"/>
      <c r="O72" s="1414"/>
      <c r="P72" s="1414"/>
      <c r="Q72" s="1414"/>
      <c r="R72" s="1414"/>
      <c r="S72" s="1414"/>
      <c r="T72" s="1414"/>
      <c r="V72" s="152"/>
      <c r="W72" s="152"/>
      <c r="X72" s="152"/>
    </row>
    <row r="73" spans="2:24" ht="30.75" x14ac:dyDescent="0.7">
      <c r="B73" s="51"/>
      <c r="C73" s="1414"/>
      <c r="D73" s="1414"/>
      <c r="E73" s="1414"/>
      <c r="F73" s="1414"/>
      <c r="G73" s="1414"/>
      <c r="H73" s="1414"/>
      <c r="I73" s="1414"/>
      <c r="J73" s="1414"/>
      <c r="K73" s="1414"/>
      <c r="L73" s="1414"/>
      <c r="M73" s="1414"/>
      <c r="N73" s="1414"/>
      <c r="O73" s="1414"/>
      <c r="P73" s="1414"/>
      <c r="Q73" s="1414"/>
      <c r="R73" s="1414"/>
      <c r="S73" s="1414"/>
      <c r="T73" s="1414"/>
      <c r="V73" s="152"/>
      <c r="W73" s="152"/>
      <c r="X73" s="152"/>
    </row>
    <row r="74" spans="2:24" ht="30.75" x14ac:dyDescent="0.7">
      <c r="B74" s="51"/>
      <c r="C74" s="1414"/>
      <c r="D74" s="1414"/>
      <c r="E74" s="1414"/>
      <c r="F74" s="1414"/>
      <c r="G74" s="1414"/>
      <c r="H74" s="1414"/>
      <c r="I74" s="1414"/>
      <c r="J74" s="1414"/>
      <c r="K74" s="1414"/>
      <c r="L74" s="1414"/>
      <c r="M74" s="1414"/>
      <c r="N74" s="1414"/>
      <c r="O74" s="1414"/>
      <c r="P74" s="1414"/>
      <c r="Q74" s="1414"/>
      <c r="R74" s="1414"/>
      <c r="S74" s="1414"/>
      <c r="T74" s="1414"/>
      <c r="V74" s="152"/>
      <c r="W74" s="152"/>
      <c r="X74" s="152"/>
    </row>
    <row r="75" spans="2:24" ht="30.75" x14ac:dyDescent="0.7">
      <c r="C75" s="1414"/>
      <c r="D75" s="1414"/>
      <c r="E75" s="1414"/>
      <c r="F75" s="1414"/>
      <c r="G75" s="1414"/>
      <c r="H75" s="1414"/>
      <c r="I75" s="1414"/>
      <c r="J75" s="1414"/>
      <c r="K75" s="1414"/>
      <c r="L75" s="1414"/>
      <c r="M75" s="1414"/>
      <c r="N75" s="1414"/>
      <c r="O75" s="1414"/>
      <c r="P75" s="1414"/>
      <c r="Q75" s="1414"/>
      <c r="R75" s="1414"/>
      <c r="S75" s="1414"/>
      <c r="T75" s="1414"/>
      <c r="V75" s="152"/>
      <c r="W75" s="152"/>
      <c r="X75" s="152"/>
    </row>
    <row r="76" spans="2:24" ht="30.75" x14ac:dyDescent="0.7">
      <c r="C76" s="1414"/>
      <c r="D76" s="1414"/>
      <c r="E76" s="1414"/>
      <c r="F76" s="1414"/>
      <c r="G76" s="1414"/>
      <c r="H76" s="1414"/>
      <c r="I76" s="1414"/>
      <c r="J76" s="1414"/>
      <c r="K76" s="1414"/>
      <c r="L76" s="1414"/>
      <c r="M76" s="1414"/>
      <c r="N76" s="1414"/>
      <c r="O76" s="1414"/>
      <c r="P76" s="1414"/>
      <c r="Q76" s="1414"/>
      <c r="R76" s="1414"/>
      <c r="S76" s="1414"/>
      <c r="T76" s="1414"/>
      <c r="V76" s="152"/>
      <c r="W76" s="152"/>
      <c r="X76" s="152"/>
    </row>
    <row r="77" spans="2:24" ht="30.75" x14ac:dyDescent="0.7">
      <c r="C77" s="1414"/>
      <c r="D77" s="1414"/>
      <c r="E77" s="1414"/>
      <c r="F77" s="1414"/>
      <c r="G77" s="1414"/>
      <c r="H77" s="1414"/>
      <c r="I77" s="1414"/>
      <c r="J77" s="1414"/>
      <c r="K77" s="1414"/>
      <c r="L77" s="1414"/>
      <c r="M77" s="1414"/>
      <c r="N77" s="1414"/>
      <c r="O77" s="1414"/>
      <c r="P77" s="1414"/>
      <c r="Q77" s="1414"/>
      <c r="R77" s="1414"/>
      <c r="S77" s="1414"/>
      <c r="T77" s="1414"/>
      <c r="V77" s="152"/>
      <c r="W77" s="152"/>
      <c r="X77" s="152"/>
    </row>
    <row r="78" spans="2:24" ht="30.75" x14ac:dyDescent="0.7">
      <c r="C78" s="1414"/>
      <c r="D78" s="1414"/>
      <c r="E78" s="1414"/>
      <c r="F78" s="1414"/>
      <c r="G78" s="1414"/>
      <c r="H78" s="1414"/>
      <c r="I78" s="1414"/>
      <c r="J78" s="1414"/>
      <c r="K78" s="1414"/>
      <c r="L78" s="1414"/>
      <c r="M78" s="1414"/>
      <c r="N78" s="1414"/>
      <c r="O78" s="1414"/>
      <c r="P78" s="1414"/>
      <c r="Q78" s="1414"/>
      <c r="R78" s="1414"/>
      <c r="S78" s="1414"/>
      <c r="T78" s="1414"/>
      <c r="V78" s="152"/>
      <c r="W78" s="152"/>
      <c r="X78" s="152"/>
    </row>
    <row r="79" spans="2:24" ht="30.75" x14ac:dyDescent="0.7">
      <c r="C79" s="1414"/>
      <c r="D79" s="1414"/>
      <c r="E79" s="1414"/>
      <c r="F79" s="1414"/>
      <c r="G79" s="1414"/>
      <c r="H79" s="1414"/>
      <c r="I79" s="1414"/>
      <c r="J79" s="1414"/>
      <c r="K79" s="1414"/>
      <c r="L79" s="1414"/>
      <c r="M79" s="1414"/>
      <c r="N79" s="1414"/>
      <c r="O79" s="1414"/>
      <c r="P79" s="1414"/>
      <c r="Q79" s="1414"/>
      <c r="R79" s="1414"/>
      <c r="S79" s="1414"/>
      <c r="T79" s="1414"/>
      <c r="V79" s="152"/>
      <c r="W79" s="152"/>
      <c r="X79" s="152"/>
    </row>
    <row r="80" spans="2:24" ht="30.75" x14ac:dyDescent="0.7">
      <c r="C80" s="1414"/>
      <c r="D80" s="1414"/>
      <c r="E80" s="1414"/>
      <c r="F80" s="1414"/>
      <c r="G80" s="1414"/>
      <c r="H80" s="1414"/>
      <c r="I80" s="1414"/>
      <c r="J80" s="1414"/>
      <c r="K80" s="1414"/>
      <c r="L80" s="1414"/>
      <c r="M80" s="1414"/>
      <c r="N80" s="1414"/>
      <c r="O80" s="1414"/>
      <c r="P80" s="1414"/>
      <c r="Q80" s="1414"/>
      <c r="R80" s="1414"/>
      <c r="S80" s="1414"/>
      <c r="T80" s="1414"/>
      <c r="V80" s="152"/>
      <c r="W80" s="152"/>
      <c r="X80" s="152"/>
    </row>
    <row r="81" spans="3:24" ht="30.75" x14ac:dyDescent="0.7">
      <c r="C81" s="1414"/>
      <c r="D81" s="1414"/>
      <c r="E81" s="1414"/>
      <c r="F81" s="1414"/>
      <c r="G81" s="1414"/>
      <c r="H81" s="1414"/>
      <c r="I81" s="1414"/>
      <c r="J81" s="1414"/>
      <c r="K81" s="1414"/>
      <c r="L81" s="1414"/>
      <c r="M81" s="1414"/>
      <c r="N81" s="1414"/>
      <c r="O81" s="1414"/>
      <c r="P81" s="1414"/>
      <c r="Q81" s="1414"/>
      <c r="R81" s="1414"/>
      <c r="S81" s="1414"/>
      <c r="T81" s="1414"/>
      <c r="V81" s="152"/>
      <c r="W81" s="152"/>
      <c r="X81" s="152"/>
    </row>
    <row r="82" spans="3:24" ht="30.75" x14ac:dyDescent="0.7">
      <c r="C82" s="1414"/>
      <c r="D82" s="1414"/>
      <c r="E82" s="1414"/>
      <c r="F82" s="1414"/>
      <c r="G82" s="1414"/>
      <c r="H82" s="1414"/>
      <c r="I82" s="1414"/>
      <c r="J82" s="1414"/>
      <c r="K82" s="1414"/>
      <c r="L82" s="1414"/>
      <c r="M82" s="1414"/>
      <c r="N82" s="1414"/>
      <c r="O82" s="1414"/>
      <c r="P82" s="1414"/>
      <c r="Q82" s="1414"/>
      <c r="R82" s="1414"/>
      <c r="S82" s="1414"/>
      <c r="T82" s="1414"/>
      <c r="V82" s="152"/>
      <c r="W82" s="152"/>
      <c r="X82" s="152"/>
    </row>
    <row r="83" spans="3:24" ht="30.75" x14ac:dyDescent="0.7">
      <c r="C83" s="1414"/>
      <c r="D83" s="1414"/>
      <c r="E83" s="1414"/>
      <c r="F83" s="1414"/>
      <c r="G83" s="1414"/>
      <c r="H83" s="1414"/>
      <c r="I83" s="1414"/>
      <c r="J83" s="1414"/>
      <c r="K83" s="1414"/>
      <c r="L83" s="1414"/>
      <c r="M83" s="1414"/>
      <c r="N83" s="1414"/>
      <c r="O83" s="1414"/>
      <c r="P83" s="1414"/>
      <c r="Q83" s="1414"/>
      <c r="R83" s="1414"/>
      <c r="S83" s="1414"/>
      <c r="T83" s="1414"/>
      <c r="V83" s="152"/>
      <c r="W83" s="152"/>
      <c r="X83" s="152"/>
    </row>
    <row r="84" spans="3:24" ht="30.75" x14ac:dyDescent="0.7">
      <c r="C84" s="1414"/>
      <c r="D84" s="1414"/>
      <c r="E84" s="1414"/>
      <c r="F84" s="1414"/>
      <c r="G84" s="1414"/>
      <c r="H84" s="1414"/>
      <c r="I84" s="1414"/>
      <c r="J84" s="1414"/>
      <c r="K84" s="1414"/>
      <c r="L84" s="1414"/>
      <c r="M84" s="1414"/>
      <c r="N84" s="1414"/>
      <c r="O84" s="1414"/>
      <c r="P84" s="1414"/>
      <c r="Q84" s="1414"/>
      <c r="R84" s="1414"/>
      <c r="S84" s="1414"/>
      <c r="T84" s="1414"/>
      <c r="V84" s="152"/>
      <c r="W84" s="152"/>
      <c r="X84" s="152"/>
    </row>
    <row r="85" spans="3:24" ht="30.75" x14ac:dyDescent="0.7">
      <c r="C85" s="1414"/>
      <c r="D85" s="1414"/>
      <c r="E85" s="1414"/>
      <c r="F85" s="1414"/>
      <c r="G85" s="1414"/>
      <c r="H85" s="1414"/>
      <c r="I85" s="1414"/>
      <c r="J85" s="1414"/>
      <c r="K85" s="1414"/>
      <c r="L85" s="1414"/>
      <c r="M85" s="1414"/>
      <c r="N85" s="1414"/>
      <c r="O85" s="1414"/>
      <c r="P85" s="1414"/>
      <c r="Q85" s="1414"/>
      <c r="R85" s="1414"/>
      <c r="S85" s="1414"/>
      <c r="T85" s="1414"/>
      <c r="V85" s="152"/>
      <c r="W85" s="152"/>
      <c r="X85" s="152"/>
    </row>
    <row r="86" spans="3:24" ht="30.75" x14ac:dyDescent="0.7">
      <c r="C86" s="1414"/>
      <c r="D86" s="1414"/>
      <c r="E86" s="1414"/>
      <c r="F86" s="1414"/>
      <c r="G86" s="1414"/>
      <c r="H86" s="1414"/>
      <c r="I86" s="1414"/>
      <c r="J86" s="1414"/>
      <c r="K86" s="1414"/>
      <c r="L86" s="1414"/>
      <c r="M86" s="1414"/>
      <c r="N86" s="1414"/>
      <c r="O86" s="1414"/>
      <c r="P86" s="1414"/>
      <c r="Q86" s="1414"/>
      <c r="R86" s="1414"/>
      <c r="S86" s="1414"/>
      <c r="T86" s="1414"/>
      <c r="V86" s="152"/>
      <c r="W86" s="152"/>
      <c r="X86" s="152"/>
    </row>
    <row r="87" spans="3:24" ht="30.75" x14ac:dyDescent="0.7">
      <c r="C87" s="1414"/>
      <c r="D87" s="1414"/>
      <c r="E87" s="1414"/>
      <c r="F87" s="1414"/>
      <c r="G87" s="1414"/>
      <c r="H87" s="1414"/>
      <c r="I87" s="1414"/>
      <c r="J87" s="1414"/>
      <c r="K87" s="1414"/>
      <c r="L87" s="1414"/>
      <c r="M87" s="1414"/>
      <c r="N87" s="1414"/>
      <c r="O87" s="1414"/>
      <c r="P87" s="1414"/>
      <c r="Q87" s="1414"/>
      <c r="R87" s="1414"/>
      <c r="S87" s="1414"/>
      <c r="T87" s="1414"/>
      <c r="V87" s="152"/>
      <c r="W87" s="152"/>
      <c r="X87" s="152"/>
    </row>
    <row r="88" spans="3:24" ht="30.75" x14ac:dyDescent="0.7">
      <c r="C88" s="1414"/>
      <c r="D88" s="1414"/>
      <c r="E88" s="1414"/>
      <c r="F88" s="1414"/>
      <c r="G88" s="1414"/>
      <c r="H88" s="1414"/>
      <c r="I88" s="1414"/>
      <c r="J88" s="1414"/>
      <c r="K88" s="1414"/>
      <c r="L88" s="1414"/>
      <c r="M88" s="1414"/>
      <c r="N88" s="1414"/>
      <c r="O88" s="1414"/>
      <c r="P88" s="1414"/>
      <c r="Q88" s="1414"/>
      <c r="R88" s="1414"/>
      <c r="S88" s="1414"/>
      <c r="T88" s="1414"/>
      <c r="V88" s="152"/>
      <c r="W88" s="152"/>
      <c r="X88" s="152"/>
    </row>
    <row r="89" spans="3:24" ht="30.75" x14ac:dyDescent="0.7">
      <c r="C89" s="1414"/>
      <c r="D89" s="1414"/>
      <c r="E89" s="1414"/>
      <c r="F89" s="1414"/>
      <c r="G89" s="1414"/>
      <c r="H89" s="1414"/>
      <c r="I89" s="1414"/>
      <c r="J89" s="1414"/>
      <c r="K89" s="1414"/>
      <c r="L89" s="1414"/>
      <c r="M89" s="1414"/>
      <c r="N89" s="1414"/>
      <c r="O89" s="1414"/>
      <c r="P89" s="1414"/>
      <c r="Q89" s="1414"/>
      <c r="R89" s="1414"/>
      <c r="S89" s="1414"/>
      <c r="T89" s="1414"/>
      <c r="V89" s="152"/>
      <c r="W89" s="152"/>
      <c r="X89" s="152"/>
    </row>
    <row r="90" spans="3:24" ht="30.75" x14ac:dyDescent="0.7">
      <c r="C90" s="1414"/>
      <c r="D90" s="1414"/>
      <c r="E90" s="1414"/>
      <c r="F90" s="1414"/>
      <c r="G90" s="1414"/>
      <c r="H90" s="1414"/>
      <c r="I90" s="1414"/>
      <c r="J90" s="1414"/>
      <c r="K90" s="1414"/>
      <c r="L90" s="1414"/>
      <c r="M90" s="1414"/>
      <c r="N90" s="1414"/>
      <c r="O90" s="1414"/>
      <c r="P90" s="1414"/>
      <c r="Q90" s="1414"/>
      <c r="R90" s="1414"/>
      <c r="S90" s="1414"/>
      <c r="T90" s="1414"/>
      <c r="V90" s="152"/>
      <c r="W90" s="152"/>
      <c r="X90" s="152"/>
    </row>
    <row r="91" spans="3:24" ht="30.75" x14ac:dyDescent="0.7">
      <c r="C91" s="1414"/>
      <c r="D91" s="1414"/>
      <c r="E91" s="1414"/>
      <c r="F91" s="1414"/>
      <c r="G91" s="1414"/>
      <c r="H91" s="1414"/>
      <c r="I91" s="1414"/>
      <c r="J91" s="1414"/>
      <c r="K91" s="1414"/>
      <c r="L91" s="1414"/>
      <c r="M91" s="1414"/>
      <c r="N91" s="1414"/>
      <c r="O91" s="1414"/>
      <c r="P91" s="1414"/>
      <c r="Q91" s="1414"/>
      <c r="R91" s="1414"/>
      <c r="S91" s="1414"/>
      <c r="T91" s="1414"/>
      <c r="V91" s="152"/>
      <c r="W91" s="152"/>
      <c r="X91" s="152"/>
    </row>
    <row r="92" spans="3:24" ht="30.75" x14ac:dyDescent="0.7">
      <c r="C92" s="1414"/>
      <c r="D92" s="1414"/>
      <c r="E92" s="1414"/>
      <c r="F92" s="1414"/>
      <c r="G92" s="1414"/>
      <c r="H92" s="1414"/>
      <c r="I92" s="1414"/>
      <c r="J92" s="1414"/>
      <c r="K92" s="1414"/>
      <c r="L92" s="1414"/>
      <c r="M92" s="1414"/>
      <c r="N92" s="1414"/>
      <c r="O92" s="1414"/>
      <c r="P92" s="1414"/>
      <c r="Q92" s="1414"/>
      <c r="R92" s="1414"/>
      <c r="S92" s="1414"/>
      <c r="T92" s="1414"/>
      <c r="V92" s="152"/>
      <c r="W92" s="152"/>
      <c r="X92" s="152"/>
    </row>
    <row r="93" spans="3:24" ht="30.75" x14ac:dyDescent="0.7">
      <c r="C93" s="1414"/>
      <c r="D93" s="1414"/>
      <c r="E93" s="1414"/>
      <c r="F93" s="1414"/>
      <c r="G93" s="1414"/>
      <c r="H93" s="1414"/>
      <c r="I93" s="1414"/>
      <c r="J93" s="1414"/>
      <c r="K93" s="1414"/>
      <c r="L93" s="1414"/>
      <c r="M93" s="1414"/>
      <c r="N93" s="1414"/>
      <c r="O93" s="1414"/>
      <c r="P93" s="1414"/>
      <c r="Q93" s="1414"/>
      <c r="R93" s="1414"/>
      <c r="S93" s="1414"/>
      <c r="T93" s="1414"/>
      <c r="V93" s="152"/>
      <c r="W93" s="152"/>
      <c r="X93" s="152"/>
    </row>
    <row r="94" spans="3:24" ht="30.75" x14ac:dyDescent="0.7">
      <c r="C94" s="1414"/>
      <c r="D94" s="1414"/>
      <c r="E94" s="1414"/>
      <c r="F94" s="1414"/>
      <c r="G94" s="1414"/>
      <c r="H94" s="1414"/>
      <c r="I94" s="1414"/>
      <c r="J94" s="1414"/>
      <c r="K94" s="1414"/>
      <c r="L94" s="1414"/>
      <c r="M94" s="1414"/>
      <c r="N94" s="1414"/>
      <c r="O94" s="1414"/>
      <c r="P94" s="1414"/>
      <c r="Q94" s="1414"/>
      <c r="R94" s="1414"/>
      <c r="S94" s="1414"/>
      <c r="T94" s="1414"/>
      <c r="V94" s="152"/>
      <c r="W94" s="152"/>
      <c r="X94" s="152"/>
    </row>
    <row r="95" spans="3:24" ht="30.75" x14ac:dyDescent="0.7">
      <c r="C95" s="1414"/>
      <c r="D95" s="1414"/>
      <c r="E95" s="1414"/>
      <c r="F95" s="1414"/>
      <c r="G95" s="1414"/>
      <c r="H95" s="1414"/>
      <c r="I95" s="1414"/>
      <c r="J95" s="1414"/>
      <c r="K95" s="1414"/>
      <c r="L95" s="1414"/>
      <c r="M95" s="1414"/>
      <c r="N95" s="1414"/>
      <c r="O95" s="1414"/>
      <c r="P95" s="1414"/>
      <c r="Q95" s="1414"/>
      <c r="R95" s="1414"/>
      <c r="S95" s="1414"/>
      <c r="T95" s="1414"/>
      <c r="V95" s="152"/>
      <c r="W95" s="152"/>
      <c r="X95" s="152"/>
    </row>
    <row r="96" spans="3:24" ht="30.75" x14ac:dyDescent="0.7">
      <c r="C96" s="1414"/>
      <c r="D96" s="1414"/>
      <c r="E96" s="1414"/>
      <c r="F96" s="1414"/>
      <c r="G96" s="1414"/>
      <c r="H96" s="1414"/>
      <c r="I96" s="1414"/>
      <c r="J96" s="1414"/>
      <c r="K96" s="1414"/>
      <c r="L96" s="1414"/>
      <c r="M96" s="1414"/>
      <c r="N96" s="1414"/>
      <c r="O96" s="1414"/>
      <c r="P96" s="1414"/>
      <c r="Q96" s="1414"/>
      <c r="R96" s="1414"/>
      <c r="S96" s="1414"/>
      <c r="T96" s="1414"/>
      <c r="V96" s="152"/>
      <c r="W96" s="152"/>
      <c r="X96" s="152"/>
    </row>
    <row r="97" spans="3:24" ht="30.75" x14ac:dyDescent="0.7">
      <c r="C97" s="1414"/>
      <c r="D97" s="1414"/>
      <c r="E97" s="1414"/>
      <c r="F97" s="1414"/>
      <c r="G97" s="1414"/>
      <c r="H97" s="1414"/>
      <c r="I97" s="1414"/>
      <c r="J97" s="1414"/>
      <c r="K97" s="1414"/>
      <c r="L97" s="1414"/>
      <c r="M97" s="1414"/>
      <c r="N97" s="1414"/>
      <c r="O97" s="1414"/>
      <c r="P97" s="1414"/>
      <c r="Q97" s="1414"/>
      <c r="R97" s="1414"/>
      <c r="S97" s="1414"/>
      <c r="T97" s="1414"/>
      <c r="V97" s="152"/>
      <c r="W97" s="152"/>
      <c r="X97" s="152"/>
    </row>
    <row r="98" spans="3:24" ht="30.75" x14ac:dyDescent="0.7">
      <c r="C98" s="1414"/>
      <c r="D98" s="1414"/>
      <c r="E98" s="1414"/>
      <c r="F98" s="1414"/>
      <c r="G98" s="1414"/>
      <c r="H98" s="1414"/>
      <c r="I98" s="1414"/>
      <c r="J98" s="1414"/>
      <c r="K98" s="1414"/>
      <c r="L98" s="1414"/>
      <c r="M98" s="1414"/>
      <c r="N98" s="1414"/>
      <c r="O98" s="1414"/>
      <c r="P98" s="1414"/>
      <c r="Q98" s="1414"/>
      <c r="R98" s="1414"/>
      <c r="S98" s="1414"/>
      <c r="T98" s="1414"/>
      <c r="V98" s="152"/>
      <c r="W98" s="152"/>
      <c r="X98" s="152"/>
    </row>
    <row r="99" spans="3:24" ht="30.75" x14ac:dyDescent="0.7">
      <c r="C99" s="1414"/>
      <c r="D99" s="1414"/>
      <c r="E99" s="1414"/>
      <c r="F99" s="1414"/>
      <c r="G99" s="1414"/>
      <c r="H99" s="1414"/>
      <c r="I99" s="1414"/>
      <c r="J99" s="1414"/>
      <c r="K99" s="1414"/>
      <c r="L99" s="1414"/>
      <c r="M99" s="1414"/>
      <c r="N99" s="1414"/>
      <c r="O99" s="1414"/>
      <c r="P99" s="1414"/>
      <c r="Q99" s="1414"/>
      <c r="R99" s="1414"/>
      <c r="S99" s="1414"/>
      <c r="T99" s="1414"/>
      <c r="V99" s="152"/>
      <c r="W99" s="152"/>
      <c r="X99" s="152"/>
    </row>
    <row r="100" spans="3:24" ht="30.75" x14ac:dyDescent="0.7">
      <c r="C100" s="1414"/>
      <c r="D100" s="1414"/>
      <c r="E100" s="1414"/>
      <c r="F100" s="1414"/>
      <c r="G100" s="1414"/>
      <c r="H100" s="1414"/>
      <c r="I100" s="1414"/>
      <c r="J100" s="1414"/>
      <c r="K100" s="1414"/>
      <c r="L100" s="1414"/>
      <c r="M100" s="1414"/>
      <c r="N100" s="1414"/>
      <c r="O100" s="1414"/>
      <c r="P100" s="1414"/>
      <c r="Q100" s="1414"/>
      <c r="R100" s="1414"/>
      <c r="S100" s="1414"/>
      <c r="T100" s="1414"/>
      <c r="V100" s="152"/>
      <c r="W100" s="152"/>
      <c r="X100" s="152"/>
    </row>
    <row r="101" spans="3:24" ht="30.75" x14ac:dyDescent="0.7">
      <c r="C101" s="1414"/>
      <c r="D101" s="1414"/>
      <c r="E101" s="1414"/>
      <c r="F101" s="1414"/>
      <c r="G101" s="1414"/>
      <c r="H101" s="1414"/>
      <c r="I101" s="1414"/>
      <c r="J101" s="1414"/>
      <c r="K101" s="1414"/>
      <c r="L101" s="1414"/>
      <c r="M101" s="1414"/>
      <c r="N101" s="1414"/>
      <c r="O101" s="1414"/>
      <c r="P101" s="1414"/>
      <c r="Q101" s="1414"/>
      <c r="R101" s="1414"/>
      <c r="S101" s="1414"/>
      <c r="T101" s="1414"/>
      <c r="V101" s="152"/>
      <c r="W101" s="152"/>
      <c r="X101" s="152"/>
    </row>
    <row r="102" spans="3:24" ht="30.75" x14ac:dyDescent="0.7">
      <c r="C102" s="1414"/>
      <c r="D102" s="1414"/>
      <c r="E102" s="1414"/>
      <c r="F102" s="1414"/>
      <c r="G102" s="1414"/>
      <c r="H102" s="1414"/>
      <c r="I102" s="1414"/>
      <c r="J102" s="1414"/>
      <c r="K102" s="1414"/>
      <c r="L102" s="1414"/>
      <c r="M102" s="1414"/>
      <c r="N102" s="1414"/>
      <c r="O102" s="1414"/>
      <c r="P102" s="1414"/>
      <c r="Q102" s="1414"/>
      <c r="R102" s="1414"/>
      <c r="S102" s="1414"/>
      <c r="T102" s="1414"/>
      <c r="V102" s="152"/>
      <c r="W102" s="152"/>
      <c r="X102" s="152"/>
    </row>
    <row r="103" spans="3:24" ht="30.75" x14ac:dyDescent="0.7">
      <c r="C103" s="1414"/>
      <c r="D103" s="1414"/>
      <c r="E103" s="1414"/>
      <c r="F103" s="1414"/>
      <c r="G103" s="1414"/>
      <c r="H103" s="1414"/>
      <c r="I103" s="1414"/>
      <c r="J103" s="1414"/>
      <c r="K103" s="1414"/>
      <c r="L103" s="1414"/>
      <c r="M103" s="1414"/>
      <c r="N103" s="1414"/>
      <c r="O103" s="1414"/>
      <c r="P103" s="1414"/>
      <c r="Q103" s="1414"/>
      <c r="R103" s="1414"/>
      <c r="S103" s="1414"/>
      <c r="T103" s="1414"/>
      <c r="V103" s="152"/>
      <c r="W103" s="152"/>
      <c r="X103" s="152"/>
    </row>
    <row r="104" spans="3:24" ht="30.75" x14ac:dyDescent="0.7">
      <c r="C104" s="1414"/>
      <c r="D104" s="1414"/>
      <c r="E104" s="1414"/>
      <c r="F104" s="1414"/>
      <c r="G104" s="1414"/>
      <c r="H104" s="1414"/>
      <c r="I104" s="1414"/>
      <c r="J104" s="1414"/>
      <c r="K104" s="1414"/>
      <c r="L104" s="1414"/>
      <c r="M104" s="1414"/>
      <c r="N104" s="1414"/>
      <c r="O104" s="1414"/>
      <c r="P104" s="1414"/>
      <c r="Q104" s="1414"/>
      <c r="R104" s="1414"/>
      <c r="S104" s="1414"/>
      <c r="T104" s="1414"/>
      <c r="V104" s="152"/>
      <c r="W104" s="152"/>
      <c r="X104" s="152"/>
    </row>
    <row r="105" spans="3:24" ht="30.75" x14ac:dyDescent="0.7">
      <c r="C105" s="1414"/>
      <c r="D105" s="1414"/>
      <c r="E105" s="1414"/>
      <c r="F105" s="1414"/>
      <c r="G105" s="1414"/>
      <c r="H105" s="1414"/>
      <c r="I105" s="1414"/>
      <c r="J105" s="1414"/>
      <c r="K105" s="1414"/>
      <c r="L105" s="1414"/>
      <c r="M105" s="1414"/>
      <c r="N105" s="1414"/>
      <c r="O105" s="1414"/>
      <c r="P105" s="1414"/>
      <c r="Q105" s="1414"/>
      <c r="R105" s="1414"/>
      <c r="S105" s="1414"/>
      <c r="T105" s="1414"/>
      <c r="V105" s="152"/>
      <c r="W105" s="152"/>
      <c r="X105" s="152"/>
    </row>
    <row r="106" spans="3:24" ht="30.75" x14ac:dyDescent="0.7">
      <c r="C106" s="1414"/>
      <c r="D106" s="1414"/>
      <c r="E106" s="1414"/>
      <c r="F106" s="1414"/>
      <c r="G106" s="1414"/>
      <c r="H106" s="1414"/>
      <c r="I106" s="1414"/>
      <c r="J106" s="1414"/>
      <c r="K106" s="1414"/>
      <c r="L106" s="1414"/>
      <c r="M106" s="1414"/>
      <c r="N106" s="1414"/>
      <c r="O106" s="1414"/>
      <c r="P106" s="1414"/>
      <c r="Q106" s="1414"/>
      <c r="R106" s="1414"/>
      <c r="S106" s="1414"/>
      <c r="T106" s="1414"/>
      <c r="V106" s="152"/>
      <c r="W106" s="152"/>
      <c r="X106" s="152"/>
    </row>
    <row r="107" spans="3:24" ht="30.75" x14ac:dyDescent="0.7">
      <c r="C107" s="1414"/>
      <c r="D107" s="1414"/>
      <c r="E107" s="1414"/>
      <c r="F107" s="1414"/>
      <c r="G107" s="1414"/>
      <c r="H107" s="1414"/>
      <c r="I107" s="1414"/>
      <c r="J107" s="1414"/>
      <c r="K107" s="1414"/>
      <c r="L107" s="1414"/>
      <c r="M107" s="1414"/>
      <c r="N107" s="1414"/>
      <c r="O107" s="1414"/>
      <c r="P107" s="1414"/>
      <c r="Q107" s="1414"/>
      <c r="R107" s="1414"/>
      <c r="S107" s="1414"/>
      <c r="T107" s="1414"/>
      <c r="V107" s="152"/>
      <c r="W107" s="152"/>
      <c r="X107" s="152"/>
    </row>
    <row r="108" spans="3:24" ht="30.75" x14ac:dyDescent="0.7">
      <c r="C108" s="1414"/>
      <c r="D108" s="1414"/>
      <c r="E108" s="1414"/>
      <c r="F108" s="1414"/>
      <c r="G108" s="1414"/>
      <c r="H108" s="1414"/>
      <c r="I108" s="1414"/>
      <c r="J108" s="1414"/>
      <c r="K108" s="1414"/>
      <c r="L108" s="1414"/>
      <c r="M108" s="1414"/>
      <c r="N108" s="1414"/>
      <c r="O108" s="1414"/>
      <c r="P108" s="1414"/>
      <c r="Q108" s="1414"/>
      <c r="R108" s="1414"/>
      <c r="S108" s="1414"/>
      <c r="T108" s="1414"/>
      <c r="V108" s="152"/>
      <c r="W108" s="152"/>
      <c r="X108" s="152"/>
    </row>
    <row r="109" spans="3:24" ht="30.75" x14ac:dyDescent="0.7">
      <c r="C109" s="1414"/>
      <c r="D109" s="1414"/>
      <c r="E109" s="1414"/>
      <c r="F109" s="1414"/>
      <c r="G109" s="1414"/>
      <c r="H109" s="1414"/>
      <c r="I109" s="1414"/>
      <c r="J109" s="1414"/>
      <c r="K109" s="1414"/>
      <c r="L109" s="1414"/>
      <c r="M109" s="1414"/>
      <c r="N109" s="1414"/>
      <c r="O109" s="1414"/>
      <c r="P109" s="1414"/>
      <c r="Q109" s="1414"/>
      <c r="R109" s="1414"/>
      <c r="S109" s="1414"/>
      <c r="T109" s="1414"/>
      <c r="V109" s="152"/>
      <c r="W109" s="152"/>
      <c r="X109" s="152"/>
    </row>
    <row r="110" spans="3:24" ht="30.75" x14ac:dyDescent="0.7">
      <c r="C110" s="1414"/>
      <c r="D110" s="1414"/>
      <c r="E110" s="1414"/>
      <c r="F110" s="1414"/>
      <c r="G110" s="1414"/>
      <c r="H110" s="1414"/>
      <c r="I110" s="1414"/>
      <c r="J110" s="1414"/>
      <c r="K110" s="1414"/>
      <c r="L110" s="1414"/>
      <c r="M110" s="1414"/>
      <c r="N110" s="1414"/>
      <c r="O110" s="1414"/>
      <c r="P110" s="1414"/>
      <c r="Q110" s="1414"/>
      <c r="R110" s="1414"/>
      <c r="S110" s="1414"/>
      <c r="T110" s="1414"/>
      <c r="V110" s="152"/>
      <c r="W110" s="152"/>
      <c r="X110" s="152"/>
    </row>
    <row r="111" spans="3:24" ht="30.75" x14ac:dyDescent="0.7">
      <c r="C111" s="1414"/>
      <c r="D111" s="1414"/>
      <c r="E111" s="1414"/>
      <c r="F111" s="1414"/>
      <c r="G111" s="1414"/>
      <c r="H111" s="1414"/>
      <c r="I111" s="1414"/>
      <c r="J111" s="1414"/>
      <c r="K111" s="1414"/>
      <c r="L111" s="1414"/>
      <c r="M111" s="1414"/>
      <c r="N111" s="1414"/>
      <c r="O111" s="1414"/>
      <c r="P111" s="1414"/>
      <c r="Q111" s="1414"/>
      <c r="R111" s="1414"/>
      <c r="S111" s="1414"/>
      <c r="T111" s="1414"/>
      <c r="V111" s="152"/>
      <c r="W111" s="152"/>
      <c r="X111" s="152"/>
    </row>
    <row r="112" spans="3:24" ht="30.75" x14ac:dyDescent="0.7">
      <c r="C112" s="1414"/>
      <c r="D112" s="1414"/>
      <c r="E112" s="1414"/>
      <c r="F112" s="1414"/>
      <c r="G112" s="1414"/>
      <c r="H112" s="1414"/>
      <c r="I112" s="1414"/>
      <c r="J112" s="1414"/>
      <c r="K112" s="1414"/>
      <c r="L112" s="1414"/>
      <c r="M112" s="1414"/>
      <c r="N112" s="1414"/>
      <c r="O112" s="1414"/>
      <c r="P112" s="1414"/>
      <c r="Q112" s="1414"/>
      <c r="R112" s="1414"/>
      <c r="S112" s="1414"/>
      <c r="T112" s="1414"/>
      <c r="V112" s="152"/>
      <c r="W112" s="152"/>
      <c r="X112" s="152"/>
    </row>
    <row r="113" spans="3:24" ht="30.75" x14ac:dyDescent="0.7">
      <c r="C113" s="1414"/>
      <c r="D113" s="1414"/>
      <c r="E113" s="1414"/>
      <c r="F113" s="1414"/>
      <c r="G113" s="1414"/>
      <c r="H113" s="1414"/>
      <c r="I113" s="1414"/>
      <c r="J113" s="1414"/>
      <c r="K113" s="1414"/>
      <c r="L113" s="1414"/>
      <c r="M113" s="1414"/>
      <c r="N113" s="1414"/>
      <c r="O113" s="1414"/>
      <c r="P113" s="1414"/>
      <c r="Q113" s="1414"/>
      <c r="R113" s="1414"/>
      <c r="S113" s="1414"/>
      <c r="T113" s="1414"/>
      <c r="V113" s="152"/>
      <c r="W113" s="152"/>
      <c r="X113" s="152"/>
    </row>
    <row r="114" spans="3:24" ht="30.75" x14ac:dyDescent="0.7">
      <c r="C114" s="1414"/>
      <c r="D114" s="1414"/>
      <c r="E114" s="1414"/>
      <c r="F114" s="1414"/>
      <c r="G114" s="1414"/>
      <c r="H114" s="1414"/>
      <c r="I114" s="1414"/>
      <c r="J114" s="1414"/>
      <c r="K114" s="1414"/>
      <c r="L114" s="1414"/>
      <c r="M114" s="1414"/>
      <c r="N114" s="1414"/>
      <c r="O114" s="1414"/>
      <c r="P114" s="1414"/>
      <c r="Q114" s="1414"/>
      <c r="R114" s="1414"/>
      <c r="S114" s="1414"/>
      <c r="T114" s="1414"/>
      <c r="V114" s="152"/>
      <c r="W114" s="152"/>
      <c r="X114" s="152"/>
    </row>
    <row r="115" spans="3:24" ht="30.75" x14ac:dyDescent="0.7">
      <c r="C115" s="1414"/>
      <c r="D115" s="1414"/>
      <c r="E115" s="1414"/>
      <c r="F115" s="1414"/>
      <c r="G115" s="1414"/>
      <c r="H115" s="1414"/>
      <c r="I115" s="1414"/>
      <c r="J115" s="1414"/>
      <c r="K115" s="1414"/>
      <c r="L115" s="1414"/>
      <c r="M115" s="1414"/>
      <c r="N115" s="1414"/>
      <c r="O115" s="1414"/>
      <c r="P115" s="1414"/>
      <c r="Q115" s="1414"/>
      <c r="R115" s="1414"/>
      <c r="S115" s="1414"/>
      <c r="T115" s="1414"/>
      <c r="V115" s="152"/>
      <c r="W115" s="152"/>
      <c r="X115" s="152"/>
    </row>
    <row r="116" spans="3:24" ht="30.75" x14ac:dyDescent="0.7">
      <c r="C116" s="1414"/>
      <c r="D116" s="1414"/>
      <c r="E116" s="1414"/>
      <c r="F116" s="1414"/>
      <c r="G116" s="1414"/>
      <c r="H116" s="1414"/>
      <c r="I116" s="1414"/>
      <c r="J116" s="1414"/>
      <c r="K116" s="1414"/>
      <c r="L116" s="1414"/>
      <c r="M116" s="1414"/>
      <c r="N116" s="1414"/>
      <c r="O116" s="1414"/>
      <c r="P116" s="1414"/>
      <c r="Q116" s="1414"/>
      <c r="R116" s="1414"/>
      <c r="S116" s="1414"/>
      <c r="T116" s="1414"/>
      <c r="V116" s="152"/>
      <c r="W116" s="152"/>
      <c r="X116" s="152"/>
    </row>
    <row r="117" spans="3:24" ht="30.75" x14ac:dyDescent="0.7">
      <c r="C117" s="1414"/>
      <c r="D117" s="1414"/>
      <c r="E117" s="1414"/>
      <c r="F117" s="1414"/>
      <c r="G117" s="1414"/>
      <c r="H117" s="1414"/>
      <c r="I117" s="1414"/>
      <c r="J117" s="1414"/>
      <c r="K117" s="1414"/>
      <c r="L117" s="1414"/>
      <c r="M117" s="1414"/>
      <c r="N117" s="1414"/>
      <c r="O117" s="1414"/>
      <c r="P117" s="1414"/>
      <c r="Q117" s="1414"/>
      <c r="R117" s="1414"/>
      <c r="S117" s="1414"/>
      <c r="T117" s="1414"/>
      <c r="V117" s="152"/>
      <c r="W117" s="152"/>
      <c r="X117" s="152"/>
    </row>
    <row r="118" spans="3:24" ht="30.75" x14ac:dyDescent="0.7">
      <c r="C118" s="1414"/>
      <c r="D118" s="1414"/>
      <c r="E118" s="1414"/>
      <c r="F118" s="1414"/>
      <c r="G118" s="1414"/>
      <c r="H118" s="1414"/>
      <c r="I118" s="1414"/>
      <c r="J118" s="1414"/>
      <c r="K118" s="1414"/>
      <c r="L118" s="1414"/>
      <c r="M118" s="1414"/>
      <c r="N118" s="1414"/>
      <c r="O118" s="1414"/>
      <c r="P118" s="1414"/>
      <c r="Q118" s="1414"/>
      <c r="R118" s="1414"/>
      <c r="S118" s="1414"/>
      <c r="T118" s="1414"/>
      <c r="V118" s="152"/>
      <c r="W118" s="152"/>
      <c r="X118" s="152"/>
    </row>
    <row r="119" spans="3:24" ht="30.75" x14ac:dyDescent="0.7">
      <c r="C119" s="1414"/>
      <c r="D119" s="1414"/>
      <c r="E119" s="1414"/>
      <c r="F119" s="1414"/>
      <c r="G119" s="1414"/>
      <c r="H119" s="1414"/>
      <c r="I119" s="1414"/>
      <c r="J119" s="1414"/>
      <c r="K119" s="1414"/>
      <c r="L119" s="1414"/>
      <c r="M119" s="1414"/>
      <c r="N119" s="1414"/>
      <c r="O119" s="1414"/>
      <c r="P119" s="1414"/>
      <c r="Q119" s="1414"/>
      <c r="R119" s="1414"/>
      <c r="S119" s="1414"/>
      <c r="T119" s="1414"/>
      <c r="V119" s="152"/>
      <c r="W119" s="152"/>
      <c r="X119" s="152"/>
    </row>
    <row r="120" spans="3:24" ht="30.75" x14ac:dyDescent="0.7">
      <c r="C120" s="1414"/>
      <c r="D120" s="1414"/>
      <c r="E120" s="1414"/>
      <c r="F120" s="1414"/>
      <c r="G120" s="1414"/>
      <c r="H120" s="1414"/>
      <c r="I120" s="1414"/>
      <c r="J120" s="1414"/>
      <c r="K120" s="1414"/>
      <c r="L120" s="1414"/>
      <c r="M120" s="1414"/>
      <c r="N120" s="1414"/>
      <c r="O120" s="1414"/>
      <c r="P120" s="1414"/>
      <c r="Q120" s="1414"/>
      <c r="R120" s="1414"/>
      <c r="S120" s="1414"/>
      <c r="T120" s="1414"/>
    </row>
    <row r="121" spans="3:24" ht="30.75" x14ac:dyDescent="0.7">
      <c r="C121" s="1414"/>
      <c r="D121" s="1414"/>
      <c r="E121" s="1414"/>
      <c r="F121" s="1414"/>
      <c r="G121" s="1414"/>
      <c r="H121" s="1414"/>
      <c r="I121" s="1414"/>
      <c r="J121" s="1414"/>
      <c r="K121" s="1414"/>
      <c r="L121" s="1414"/>
      <c r="M121" s="1414"/>
      <c r="N121" s="1414"/>
      <c r="O121" s="1414"/>
      <c r="P121" s="1414"/>
      <c r="Q121" s="1414"/>
      <c r="R121" s="1414"/>
      <c r="S121" s="1414"/>
      <c r="T121" s="1414"/>
    </row>
    <row r="122" spans="3:24" ht="30.75" x14ac:dyDescent="0.7">
      <c r="C122" s="1414"/>
      <c r="D122" s="1414"/>
      <c r="E122" s="1414"/>
      <c r="F122" s="1414"/>
      <c r="G122" s="1414"/>
      <c r="H122" s="1414"/>
      <c r="I122" s="1414"/>
      <c r="J122" s="1414"/>
      <c r="K122" s="1414"/>
      <c r="L122" s="1414"/>
      <c r="M122" s="1414"/>
      <c r="N122" s="1414"/>
      <c r="O122" s="1414"/>
      <c r="P122" s="1414"/>
      <c r="Q122" s="1414"/>
      <c r="R122" s="1414"/>
      <c r="S122" s="1414"/>
      <c r="T122" s="1414"/>
    </row>
    <row r="123" spans="3:24" ht="30.75" x14ac:dyDescent="0.7">
      <c r="C123" s="1414"/>
      <c r="D123" s="1414"/>
      <c r="E123" s="1414"/>
      <c r="F123" s="1414"/>
      <c r="G123" s="1414"/>
      <c r="H123" s="1414"/>
      <c r="I123" s="1414"/>
      <c r="J123" s="1414"/>
      <c r="K123" s="1414"/>
      <c r="L123" s="1414"/>
      <c r="M123" s="1414"/>
      <c r="N123" s="1414"/>
      <c r="O123" s="1414"/>
      <c r="P123" s="1414"/>
      <c r="Q123" s="1414"/>
      <c r="R123" s="1414"/>
      <c r="S123" s="1414"/>
      <c r="T123" s="1414"/>
    </row>
    <row r="124" spans="3:24" ht="30.75" x14ac:dyDescent="0.7">
      <c r="C124" s="1414"/>
      <c r="D124" s="1414"/>
      <c r="E124" s="1414"/>
      <c r="F124" s="1414"/>
      <c r="G124" s="1414"/>
      <c r="H124" s="1414"/>
      <c r="I124" s="1414"/>
      <c r="J124" s="1414"/>
      <c r="K124" s="1414"/>
      <c r="L124" s="1414"/>
      <c r="M124" s="1414"/>
      <c r="N124" s="1414"/>
      <c r="O124" s="1414"/>
      <c r="P124" s="1414"/>
      <c r="Q124" s="1414"/>
      <c r="R124" s="1414"/>
      <c r="S124" s="1414"/>
      <c r="T124" s="1414"/>
    </row>
    <row r="125" spans="3:24" ht="30.75" x14ac:dyDescent="0.7">
      <c r="C125" s="1414"/>
      <c r="D125" s="1414"/>
      <c r="E125" s="1414"/>
      <c r="F125" s="1414"/>
      <c r="G125" s="1414"/>
      <c r="H125" s="1414"/>
      <c r="I125" s="1414"/>
      <c r="J125" s="1414"/>
      <c r="K125" s="1414"/>
      <c r="L125" s="1414"/>
      <c r="M125" s="1414"/>
      <c r="N125" s="1414"/>
      <c r="O125" s="1414"/>
      <c r="P125" s="1414"/>
      <c r="Q125" s="1414"/>
      <c r="R125" s="1414"/>
      <c r="S125" s="1414"/>
      <c r="T125" s="1414"/>
    </row>
    <row r="126" spans="3:24" ht="30.75" x14ac:dyDescent="0.7">
      <c r="C126" s="1414"/>
      <c r="D126" s="1414"/>
      <c r="E126" s="1414"/>
      <c r="F126" s="1414"/>
      <c r="G126" s="1414"/>
      <c r="H126" s="1414"/>
      <c r="I126" s="1414"/>
      <c r="J126" s="1414"/>
      <c r="K126" s="1414"/>
      <c r="L126" s="1414"/>
      <c r="M126" s="1414"/>
      <c r="N126" s="1414"/>
      <c r="O126" s="1414"/>
      <c r="P126" s="1414"/>
      <c r="Q126" s="1414"/>
      <c r="R126" s="1414"/>
      <c r="S126" s="1414"/>
      <c r="T126" s="1414"/>
    </row>
    <row r="127" spans="3:24" ht="30.75" x14ac:dyDescent="0.7">
      <c r="C127" s="1414"/>
      <c r="D127" s="1414"/>
      <c r="E127" s="1414"/>
      <c r="F127" s="1414"/>
      <c r="G127" s="1414"/>
      <c r="H127" s="1414"/>
      <c r="I127" s="1414"/>
      <c r="J127" s="1414"/>
      <c r="K127" s="1414"/>
      <c r="L127" s="1414"/>
      <c r="M127" s="1414"/>
      <c r="N127" s="1414"/>
      <c r="O127" s="1414"/>
      <c r="P127" s="1414"/>
      <c r="Q127" s="1414"/>
      <c r="R127" s="1414"/>
      <c r="S127" s="1414"/>
      <c r="T127" s="1414"/>
    </row>
    <row r="128" spans="3:24" ht="30.75" x14ac:dyDescent="0.7">
      <c r="C128" s="1414"/>
      <c r="D128" s="1414"/>
      <c r="E128" s="1414"/>
      <c r="F128" s="1414"/>
      <c r="G128" s="1414"/>
      <c r="H128" s="1414"/>
      <c r="I128" s="1414"/>
      <c r="J128" s="1414"/>
      <c r="K128" s="1414"/>
      <c r="L128" s="1414"/>
      <c r="M128" s="1414"/>
      <c r="N128" s="1414"/>
      <c r="O128" s="1414"/>
      <c r="P128" s="1414"/>
      <c r="Q128" s="1414"/>
      <c r="R128" s="1414"/>
      <c r="S128" s="1414"/>
      <c r="T128" s="1414"/>
    </row>
    <row r="129" spans="3:20" ht="30.75" x14ac:dyDescent="0.7">
      <c r="C129" s="1414"/>
      <c r="D129" s="1414"/>
      <c r="E129" s="1414"/>
      <c r="F129" s="1414"/>
      <c r="G129" s="1414"/>
      <c r="H129" s="1414"/>
      <c r="I129" s="1414"/>
      <c r="J129" s="1414"/>
      <c r="K129" s="1414"/>
      <c r="L129" s="1414"/>
      <c r="M129" s="1414"/>
      <c r="N129" s="1414"/>
      <c r="O129" s="1414"/>
      <c r="P129" s="1414"/>
      <c r="Q129" s="1414"/>
      <c r="R129" s="1414"/>
      <c r="S129" s="1414"/>
      <c r="T129" s="1414"/>
    </row>
    <row r="130" spans="3:20" ht="30.75" x14ac:dyDescent="0.7">
      <c r="C130" s="1414"/>
      <c r="D130" s="1414"/>
      <c r="E130" s="1414"/>
      <c r="F130" s="1414"/>
      <c r="G130" s="1414"/>
      <c r="H130" s="1414"/>
      <c r="I130" s="1414"/>
      <c r="J130" s="1414"/>
      <c r="K130" s="1414"/>
      <c r="L130" s="1414"/>
      <c r="M130" s="1414"/>
      <c r="N130" s="1414"/>
      <c r="O130" s="1414"/>
      <c r="P130" s="1414"/>
      <c r="Q130" s="1414"/>
      <c r="R130" s="1414"/>
      <c r="S130" s="1414"/>
      <c r="T130" s="1414"/>
    </row>
    <row r="131" spans="3:20" ht="30.75" x14ac:dyDescent="0.7">
      <c r="C131" s="1414"/>
      <c r="D131" s="1414"/>
      <c r="E131" s="1414"/>
      <c r="F131" s="1414"/>
      <c r="G131" s="1414"/>
      <c r="H131" s="1414"/>
      <c r="I131" s="1414"/>
      <c r="J131" s="1414"/>
      <c r="K131" s="1414"/>
      <c r="L131" s="1414"/>
      <c r="M131" s="1414"/>
      <c r="N131" s="1414"/>
      <c r="O131" s="1414"/>
      <c r="P131" s="1414"/>
      <c r="Q131" s="1414"/>
      <c r="R131" s="1414"/>
      <c r="S131" s="1414"/>
      <c r="T131" s="1414"/>
    </row>
    <row r="132" spans="3:20" ht="30.75" x14ac:dyDescent="0.7">
      <c r="C132" s="1414"/>
      <c r="D132" s="1414"/>
      <c r="E132" s="1414"/>
      <c r="F132" s="1414"/>
      <c r="G132" s="1414"/>
      <c r="H132" s="1414"/>
      <c r="I132" s="1414"/>
      <c r="J132" s="1414"/>
      <c r="K132" s="1414"/>
      <c r="L132" s="1414"/>
      <c r="M132" s="1414"/>
      <c r="N132" s="1414"/>
      <c r="O132" s="1414"/>
      <c r="P132" s="1414"/>
      <c r="Q132" s="1414"/>
      <c r="R132" s="1414"/>
      <c r="S132" s="1414"/>
      <c r="T132" s="1414"/>
    </row>
    <row r="133" spans="3:20" ht="30.75" x14ac:dyDescent="0.7">
      <c r="C133" s="1414"/>
      <c r="D133" s="1414"/>
      <c r="E133" s="1414"/>
      <c r="F133" s="1414"/>
      <c r="G133" s="1414"/>
      <c r="H133" s="1414"/>
      <c r="I133" s="1414"/>
      <c r="J133" s="1414"/>
      <c r="K133" s="1414"/>
      <c r="L133" s="1414"/>
      <c r="M133" s="1414"/>
      <c r="N133" s="1414"/>
      <c r="O133" s="1414"/>
      <c r="P133" s="1414"/>
      <c r="Q133" s="1414"/>
      <c r="R133" s="1414"/>
      <c r="S133" s="1414"/>
      <c r="T133" s="1414"/>
    </row>
    <row r="134" spans="3:20" ht="30.75" x14ac:dyDescent="0.7">
      <c r="C134" s="1414"/>
      <c r="D134" s="1414"/>
      <c r="E134" s="1414"/>
      <c r="F134" s="1414"/>
      <c r="G134" s="1414"/>
      <c r="H134" s="1414"/>
      <c r="I134" s="1414"/>
      <c r="J134" s="1414"/>
      <c r="K134" s="1414"/>
      <c r="L134" s="1414"/>
      <c r="M134" s="1414"/>
      <c r="N134" s="1414"/>
      <c r="O134" s="1414"/>
      <c r="P134" s="1414"/>
      <c r="Q134" s="1414"/>
      <c r="R134" s="1414"/>
      <c r="S134" s="1414"/>
      <c r="T134" s="1414"/>
    </row>
    <row r="135" spans="3:20" ht="30.75" x14ac:dyDescent="0.7">
      <c r="C135" s="1414"/>
      <c r="D135" s="1414"/>
      <c r="E135" s="1414"/>
      <c r="F135" s="1414"/>
      <c r="G135" s="1414"/>
      <c r="H135" s="1414"/>
      <c r="I135" s="1414"/>
      <c r="J135" s="1414"/>
      <c r="K135" s="1414"/>
      <c r="L135" s="1414"/>
      <c r="M135" s="1414"/>
      <c r="N135" s="1414"/>
      <c r="O135" s="1414"/>
      <c r="P135" s="1414"/>
      <c r="Q135" s="1414"/>
      <c r="R135" s="1414"/>
      <c r="S135" s="1414"/>
      <c r="T135" s="1414"/>
    </row>
    <row r="136" spans="3:20" ht="30.75" x14ac:dyDescent="0.7">
      <c r="C136" s="1414"/>
      <c r="D136" s="1414"/>
      <c r="E136" s="1414"/>
      <c r="F136" s="1414"/>
      <c r="G136" s="1414"/>
      <c r="H136" s="1414"/>
      <c r="I136" s="1414"/>
      <c r="J136" s="1414"/>
      <c r="K136" s="1414"/>
      <c r="L136" s="1414"/>
      <c r="M136" s="1414"/>
      <c r="N136" s="1414"/>
      <c r="O136" s="1414"/>
      <c r="P136" s="1414"/>
      <c r="Q136" s="1414"/>
      <c r="R136" s="1414"/>
      <c r="S136" s="1414"/>
      <c r="T136" s="1414"/>
    </row>
    <row r="137" spans="3:20" ht="30.75" x14ac:dyDescent="0.7">
      <c r="C137" s="1414"/>
      <c r="D137" s="1414"/>
      <c r="E137" s="1414"/>
      <c r="F137" s="1414"/>
      <c r="G137" s="1414"/>
      <c r="H137" s="1414"/>
      <c r="I137" s="1414"/>
      <c r="J137" s="1414"/>
      <c r="K137" s="1414"/>
      <c r="L137" s="1414"/>
      <c r="M137" s="1414"/>
      <c r="N137" s="1414"/>
      <c r="O137" s="1414"/>
      <c r="P137" s="1414"/>
      <c r="Q137" s="1414"/>
      <c r="R137" s="1414"/>
      <c r="S137" s="1414"/>
      <c r="T137" s="1414"/>
    </row>
    <row r="138" spans="3:20" ht="30.75" x14ac:dyDescent="0.7">
      <c r="C138" s="1414"/>
      <c r="D138" s="1414"/>
      <c r="E138" s="1414"/>
      <c r="F138" s="1414"/>
      <c r="G138" s="1414"/>
      <c r="H138" s="1414"/>
      <c r="I138" s="1414"/>
      <c r="J138" s="1414"/>
      <c r="K138" s="1414"/>
      <c r="L138" s="1414"/>
      <c r="M138" s="1414"/>
      <c r="N138" s="1414"/>
      <c r="O138" s="1414"/>
      <c r="P138" s="1414"/>
      <c r="Q138" s="1414"/>
      <c r="R138" s="1414"/>
      <c r="S138" s="1414"/>
      <c r="T138" s="1414"/>
    </row>
    <row r="139" spans="3:20" ht="30.75" x14ac:dyDescent="0.7">
      <c r="C139" s="1414"/>
      <c r="D139" s="1414"/>
      <c r="E139" s="1414"/>
      <c r="F139" s="1414"/>
      <c r="G139" s="1414"/>
      <c r="H139" s="1414"/>
      <c r="I139" s="1414"/>
      <c r="J139" s="1414"/>
      <c r="K139" s="1414"/>
      <c r="L139" s="1414"/>
      <c r="M139" s="1414"/>
      <c r="N139" s="1414"/>
      <c r="O139" s="1414"/>
      <c r="P139" s="1414"/>
      <c r="Q139" s="1414"/>
      <c r="R139" s="1414"/>
      <c r="S139" s="1414"/>
      <c r="T139" s="1414"/>
    </row>
    <row r="140" spans="3:20" ht="30.75" x14ac:dyDescent="0.7">
      <c r="C140" s="1414"/>
      <c r="D140" s="1414"/>
      <c r="E140" s="1414"/>
      <c r="F140" s="1414"/>
      <c r="G140" s="1414"/>
      <c r="H140" s="1414"/>
      <c r="I140" s="1414"/>
      <c r="J140" s="1414"/>
      <c r="K140" s="1414"/>
      <c r="L140" s="1414"/>
      <c r="M140" s="1414"/>
      <c r="N140" s="1414"/>
      <c r="O140" s="1414"/>
      <c r="P140" s="1414"/>
      <c r="Q140" s="1414"/>
      <c r="R140" s="1414"/>
      <c r="S140" s="1414"/>
      <c r="T140" s="1414"/>
    </row>
    <row r="141" spans="3:20" ht="30.75" x14ac:dyDescent="0.7">
      <c r="C141" s="1414"/>
      <c r="D141" s="1414"/>
      <c r="E141" s="1414"/>
      <c r="F141" s="1414"/>
      <c r="G141" s="1414"/>
      <c r="H141" s="1414"/>
      <c r="I141" s="1414"/>
      <c r="J141" s="1414"/>
      <c r="K141" s="1414"/>
      <c r="L141" s="1414"/>
      <c r="M141" s="1414"/>
      <c r="N141" s="1414"/>
      <c r="O141" s="1414"/>
      <c r="P141" s="1414"/>
      <c r="Q141" s="1414"/>
      <c r="R141" s="1414"/>
      <c r="S141" s="1414"/>
      <c r="T141" s="1414"/>
    </row>
    <row r="142" spans="3:20" ht="30.75" x14ac:dyDescent="0.7">
      <c r="C142" s="1414"/>
      <c r="D142" s="1414"/>
      <c r="E142" s="1414"/>
      <c r="F142" s="1414"/>
      <c r="G142" s="1414"/>
      <c r="H142" s="1414"/>
      <c r="I142" s="1414"/>
      <c r="J142" s="1414"/>
      <c r="K142" s="1414"/>
      <c r="L142" s="1414"/>
      <c r="M142" s="1414"/>
      <c r="N142" s="1414"/>
      <c r="O142" s="1414"/>
      <c r="P142" s="1414"/>
      <c r="Q142" s="1414"/>
      <c r="R142" s="1414"/>
      <c r="S142" s="1414"/>
      <c r="T142" s="1414"/>
    </row>
    <row r="143" spans="3:20" ht="30.75" x14ac:dyDescent="0.7">
      <c r="C143" s="1414"/>
      <c r="D143" s="1414"/>
      <c r="E143" s="1414"/>
      <c r="F143" s="1414"/>
      <c r="G143" s="1414"/>
      <c r="H143" s="1414"/>
      <c r="I143" s="1414"/>
      <c r="J143" s="1414"/>
      <c r="K143" s="1414"/>
      <c r="L143" s="1414"/>
      <c r="M143" s="1414"/>
      <c r="N143" s="1414"/>
      <c r="O143" s="1414"/>
      <c r="P143" s="1414"/>
      <c r="Q143" s="1414"/>
      <c r="R143" s="1414"/>
      <c r="S143" s="1414"/>
      <c r="T143" s="1414"/>
    </row>
    <row r="144" spans="3:20" ht="30.75" x14ac:dyDescent="0.7">
      <c r="C144" s="1414"/>
      <c r="D144" s="1414"/>
      <c r="E144" s="1414"/>
      <c r="F144" s="1414"/>
      <c r="G144" s="1414"/>
      <c r="H144" s="1414"/>
      <c r="I144" s="1414"/>
      <c r="J144" s="1414"/>
      <c r="K144" s="1414"/>
      <c r="L144" s="1414"/>
      <c r="M144" s="1414"/>
      <c r="N144" s="1414"/>
      <c r="O144" s="1414"/>
      <c r="P144" s="1414"/>
      <c r="Q144" s="1414"/>
      <c r="R144" s="1414"/>
      <c r="S144" s="1414"/>
      <c r="T144" s="1414"/>
    </row>
    <row r="145" spans="3:20" ht="30.75" x14ac:dyDescent="0.7">
      <c r="C145" s="1414"/>
      <c r="D145" s="1414"/>
      <c r="E145" s="1414"/>
      <c r="F145" s="1414"/>
      <c r="G145" s="1414"/>
      <c r="H145" s="1414"/>
      <c r="I145" s="1414"/>
      <c r="J145" s="1414"/>
      <c r="K145" s="1414"/>
      <c r="L145" s="1414"/>
      <c r="M145" s="1414"/>
      <c r="N145" s="1414"/>
      <c r="O145" s="1414"/>
      <c r="P145" s="1414"/>
      <c r="Q145" s="1414"/>
      <c r="R145" s="1414"/>
      <c r="S145" s="1414"/>
      <c r="T145" s="1414"/>
    </row>
    <row r="146" spans="3:20" ht="30.75" x14ac:dyDescent="0.7">
      <c r="C146" s="1414"/>
      <c r="D146" s="1414"/>
      <c r="E146" s="1414"/>
      <c r="F146" s="1414"/>
      <c r="G146" s="1414"/>
      <c r="H146" s="1414"/>
      <c r="I146" s="1414"/>
      <c r="J146" s="1414"/>
      <c r="K146" s="1414"/>
      <c r="L146" s="1414"/>
      <c r="M146" s="1414"/>
      <c r="N146" s="1414"/>
      <c r="O146" s="1414"/>
      <c r="P146" s="1414"/>
      <c r="Q146" s="1414"/>
      <c r="R146" s="1414"/>
      <c r="S146" s="1414"/>
      <c r="T146" s="1414"/>
    </row>
    <row r="147" spans="3:20" ht="30.75" x14ac:dyDescent="0.7">
      <c r="C147" s="1414"/>
      <c r="D147" s="1414"/>
      <c r="E147" s="1414"/>
      <c r="F147" s="1414"/>
      <c r="G147" s="1414"/>
      <c r="H147" s="1414"/>
      <c r="I147" s="1414"/>
      <c r="J147" s="1414"/>
      <c r="K147" s="1414"/>
      <c r="L147" s="1414"/>
      <c r="M147" s="1414"/>
      <c r="N147" s="1414"/>
      <c r="O147" s="1414"/>
      <c r="P147" s="1414"/>
      <c r="Q147" s="1414"/>
      <c r="R147" s="1414"/>
      <c r="S147" s="1414"/>
      <c r="T147" s="1414"/>
    </row>
    <row r="148" spans="3:20" ht="30.75" x14ac:dyDescent="0.7">
      <c r="C148" s="1414"/>
      <c r="D148" s="1414"/>
      <c r="E148" s="1414"/>
      <c r="F148" s="1414"/>
      <c r="G148" s="1414"/>
      <c r="H148" s="1414"/>
      <c r="I148" s="1414"/>
      <c r="J148" s="1414"/>
      <c r="K148" s="1414"/>
      <c r="L148" s="1414"/>
      <c r="M148" s="1414"/>
      <c r="N148" s="1414"/>
      <c r="O148" s="1414"/>
      <c r="P148" s="1414"/>
      <c r="Q148" s="1414"/>
      <c r="R148" s="1414"/>
      <c r="S148" s="1414"/>
      <c r="T148" s="1414"/>
    </row>
    <row r="149" spans="3:20" ht="30.75" x14ac:dyDescent="0.7">
      <c r="C149" s="1414"/>
      <c r="D149" s="1414"/>
      <c r="E149" s="1414"/>
      <c r="F149" s="1414"/>
      <c r="G149" s="1414"/>
      <c r="H149" s="1414"/>
      <c r="I149" s="1414"/>
      <c r="J149" s="1414"/>
      <c r="K149" s="1414"/>
      <c r="L149" s="1414"/>
      <c r="M149" s="1414"/>
      <c r="N149" s="1414"/>
      <c r="O149" s="1414"/>
      <c r="P149" s="1414"/>
      <c r="Q149" s="1414"/>
      <c r="R149" s="1414"/>
      <c r="S149" s="1414"/>
      <c r="T149" s="1414"/>
    </row>
    <row r="150" spans="3:20" ht="30.75" x14ac:dyDescent="0.7">
      <c r="C150" s="1414"/>
      <c r="D150" s="1414"/>
      <c r="E150" s="1414"/>
      <c r="F150" s="1414"/>
      <c r="G150" s="1414"/>
      <c r="H150" s="1414"/>
      <c r="I150" s="1414"/>
      <c r="J150" s="1414"/>
      <c r="K150" s="1414"/>
      <c r="L150" s="1414"/>
      <c r="M150" s="1414"/>
      <c r="N150" s="1414"/>
      <c r="O150" s="1414"/>
      <c r="P150" s="1414"/>
      <c r="Q150" s="1414"/>
      <c r="R150" s="1414"/>
      <c r="S150" s="1414"/>
      <c r="T150" s="1414"/>
    </row>
    <row r="151" spans="3:20" ht="30.75" x14ac:dyDescent="0.7">
      <c r="C151" s="1414"/>
      <c r="D151" s="1414"/>
      <c r="E151" s="1414"/>
      <c r="F151" s="1414"/>
      <c r="G151" s="1414"/>
      <c r="H151" s="1414"/>
      <c r="I151" s="1414"/>
      <c r="J151" s="1414"/>
      <c r="K151" s="1414"/>
      <c r="L151" s="1414"/>
      <c r="M151" s="1414"/>
      <c r="N151" s="1414"/>
      <c r="O151" s="1414"/>
      <c r="P151" s="1414"/>
      <c r="Q151" s="1414"/>
      <c r="R151" s="1414"/>
      <c r="S151" s="1414"/>
      <c r="T151" s="1414"/>
    </row>
    <row r="152" spans="3:20" ht="30.75" x14ac:dyDescent="0.7">
      <c r="C152" s="1414"/>
      <c r="D152" s="1414"/>
      <c r="E152" s="1414"/>
      <c r="F152" s="1414"/>
      <c r="G152" s="1414"/>
      <c r="H152" s="1414"/>
      <c r="I152" s="1414"/>
      <c r="J152" s="1414"/>
      <c r="K152" s="1414"/>
      <c r="L152" s="1414"/>
      <c r="M152" s="1414"/>
      <c r="N152" s="1414"/>
      <c r="O152" s="1414"/>
      <c r="P152" s="1414"/>
      <c r="Q152" s="1414"/>
      <c r="R152" s="1414"/>
      <c r="S152" s="1414"/>
      <c r="T152" s="1414"/>
    </row>
    <row r="153" spans="3:20" ht="30.75" x14ac:dyDescent="0.7">
      <c r="C153" s="1414"/>
      <c r="D153" s="1414"/>
      <c r="E153" s="1414"/>
      <c r="F153" s="1414"/>
      <c r="G153" s="1414"/>
      <c r="H153" s="1414"/>
      <c r="I153" s="1414"/>
      <c r="J153" s="1414"/>
      <c r="K153" s="1414"/>
      <c r="L153" s="1414"/>
      <c r="M153" s="1414"/>
      <c r="N153" s="1414"/>
      <c r="O153" s="1414"/>
      <c r="P153" s="1414"/>
      <c r="Q153" s="1414"/>
      <c r="R153" s="1414"/>
      <c r="S153" s="1414"/>
      <c r="T153" s="1414"/>
    </row>
    <row r="154" spans="3:20" ht="30.75" x14ac:dyDescent="0.7">
      <c r="C154" s="1414"/>
      <c r="D154" s="1414"/>
      <c r="E154" s="1414"/>
      <c r="F154" s="1414"/>
      <c r="G154" s="1414"/>
      <c r="H154" s="1414"/>
      <c r="I154" s="1414"/>
      <c r="J154" s="1414"/>
      <c r="K154" s="1414"/>
      <c r="L154" s="1414"/>
      <c r="M154" s="1414"/>
      <c r="N154" s="1414"/>
      <c r="O154" s="1414"/>
      <c r="P154" s="1414"/>
      <c r="Q154" s="1414"/>
      <c r="R154" s="1414"/>
      <c r="S154" s="1414"/>
      <c r="T154" s="1414"/>
    </row>
    <row r="155" spans="3:20" ht="30.75" x14ac:dyDescent="0.7">
      <c r="C155" s="1414"/>
      <c r="D155" s="1414"/>
      <c r="E155" s="1414"/>
      <c r="F155" s="1414"/>
      <c r="G155" s="1414"/>
      <c r="H155" s="1414"/>
      <c r="I155" s="1414"/>
      <c r="J155" s="1414"/>
      <c r="K155" s="1414"/>
      <c r="L155" s="1414"/>
      <c r="M155" s="1414"/>
      <c r="N155" s="1414"/>
      <c r="O155" s="1414"/>
      <c r="P155" s="1414"/>
      <c r="Q155" s="1414"/>
      <c r="R155" s="1414"/>
      <c r="S155" s="1414"/>
      <c r="T155" s="1414"/>
    </row>
    <row r="156" spans="3:20" ht="30.75" x14ac:dyDescent="0.7">
      <c r="C156" s="1414"/>
      <c r="D156" s="1414"/>
      <c r="E156" s="1414"/>
      <c r="F156" s="1414"/>
      <c r="G156" s="1414"/>
      <c r="H156" s="1414"/>
      <c r="I156" s="1414"/>
      <c r="J156" s="1414"/>
      <c r="K156" s="1414"/>
      <c r="L156" s="1414"/>
      <c r="M156" s="1414"/>
      <c r="N156" s="1414"/>
      <c r="O156" s="1414"/>
      <c r="P156" s="1414"/>
      <c r="Q156" s="1414"/>
      <c r="R156" s="1414"/>
      <c r="S156" s="1414"/>
      <c r="T156" s="1414"/>
    </row>
    <row r="157" spans="3:20" ht="30.75" x14ac:dyDescent="0.7">
      <c r="C157" s="1414"/>
      <c r="D157" s="1414"/>
      <c r="E157" s="1414"/>
      <c r="F157" s="1414"/>
      <c r="G157" s="1414"/>
      <c r="H157" s="1414"/>
      <c r="I157" s="1414"/>
      <c r="J157" s="1414"/>
      <c r="K157" s="1414"/>
      <c r="L157" s="1414"/>
      <c r="M157" s="1414"/>
      <c r="N157" s="1414"/>
      <c r="O157" s="1414"/>
      <c r="P157" s="1414"/>
      <c r="Q157" s="1414"/>
      <c r="R157" s="1414"/>
      <c r="S157" s="1414"/>
      <c r="T157" s="1414"/>
    </row>
    <row r="158" spans="3:20" ht="30.75" x14ac:dyDescent="0.7">
      <c r="C158" s="1414"/>
      <c r="D158" s="1414"/>
      <c r="E158" s="1414"/>
      <c r="F158" s="1414"/>
      <c r="G158" s="1414"/>
      <c r="H158" s="1414"/>
      <c r="I158" s="1414"/>
      <c r="J158" s="1414"/>
      <c r="K158" s="1414"/>
      <c r="L158" s="1414"/>
      <c r="M158" s="1414"/>
      <c r="N158" s="1414"/>
      <c r="O158" s="1414"/>
      <c r="P158" s="1414"/>
      <c r="Q158" s="1414"/>
      <c r="R158" s="1414"/>
      <c r="S158" s="1414"/>
      <c r="T158" s="1414"/>
    </row>
    <row r="159" spans="3:20" ht="30.75" x14ac:dyDescent="0.7">
      <c r="C159" s="1414"/>
      <c r="D159" s="1414"/>
      <c r="E159" s="1414"/>
      <c r="F159" s="1414"/>
      <c r="G159" s="1414"/>
      <c r="H159" s="1414"/>
      <c r="I159" s="1414"/>
      <c r="J159" s="1414"/>
      <c r="K159" s="1414"/>
      <c r="L159" s="1414"/>
      <c r="M159" s="1414"/>
      <c r="N159" s="1414"/>
      <c r="O159" s="1414"/>
      <c r="P159" s="1414"/>
      <c r="Q159" s="1414"/>
      <c r="R159" s="1414"/>
      <c r="S159" s="1414"/>
      <c r="T159" s="1414"/>
    </row>
    <row r="160" spans="3:20" ht="30.75" x14ac:dyDescent="0.7">
      <c r="C160" s="1414"/>
      <c r="D160" s="1414"/>
      <c r="E160" s="1414"/>
      <c r="F160" s="1414"/>
      <c r="G160" s="1414"/>
      <c r="H160" s="1414"/>
      <c r="I160" s="1414"/>
      <c r="J160" s="1414"/>
      <c r="K160" s="1414"/>
      <c r="L160" s="1414"/>
      <c r="M160" s="1414"/>
      <c r="N160" s="1414"/>
      <c r="O160" s="1414"/>
      <c r="P160" s="1414"/>
      <c r="Q160" s="1414"/>
      <c r="R160" s="1414"/>
      <c r="S160" s="1414"/>
      <c r="T160" s="1414"/>
    </row>
    <row r="161" spans="3:20" ht="30.75" x14ac:dyDescent="0.7">
      <c r="C161" s="1414"/>
      <c r="D161" s="1414"/>
      <c r="E161" s="1414"/>
      <c r="F161" s="1414"/>
      <c r="G161" s="1414"/>
      <c r="H161" s="1414"/>
      <c r="I161" s="1414"/>
      <c r="J161" s="1414"/>
      <c r="K161" s="1414"/>
      <c r="L161" s="1414"/>
      <c r="M161" s="1414"/>
      <c r="N161" s="1414"/>
      <c r="O161" s="1414"/>
      <c r="P161" s="1414"/>
      <c r="Q161" s="1414"/>
      <c r="R161" s="1414"/>
      <c r="S161" s="1414"/>
      <c r="T161" s="1414"/>
    </row>
    <row r="162" spans="3:20" ht="30.75" x14ac:dyDescent="0.7">
      <c r="C162" s="1414"/>
      <c r="D162" s="1414"/>
      <c r="E162" s="1414"/>
      <c r="F162" s="1414"/>
      <c r="G162" s="1414"/>
      <c r="H162" s="1414"/>
      <c r="I162" s="1414"/>
      <c r="J162" s="1414"/>
      <c r="K162" s="1414"/>
      <c r="L162" s="1414"/>
      <c r="M162" s="1414"/>
      <c r="N162" s="1414"/>
      <c r="O162" s="1414"/>
      <c r="P162" s="1414"/>
      <c r="Q162" s="1414"/>
      <c r="R162" s="1414"/>
      <c r="S162" s="1414"/>
      <c r="T162" s="1414"/>
    </row>
    <row r="163" spans="3:20" ht="30.75" x14ac:dyDescent="0.7">
      <c r="C163" s="1414"/>
      <c r="D163" s="1414"/>
      <c r="E163" s="1414"/>
      <c r="F163" s="1414"/>
      <c r="G163" s="1414"/>
      <c r="H163" s="1414"/>
      <c r="I163" s="1414"/>
      <c r="J163" s="1414"/>
      <c r="K163" s="1414"/>
      <c r="L163" s="1414"/>
      <c r="M163" s="1414"/>
      <c r="N163" s="1414"/>
      <c r="O163" s="1414"/>
      <c r="P163" s="1414"/>
      <c r="Q163" s="1414"/>
      <c r="R163" s="1414"/>
      <c r="S163" s="1414"/>
      <c r="T163" s="1414"/>
    </row>
    <row r="164" spans="3:20" ht="30.75" x14ac:dyDescent="0.7">
      <c r="C164" s="1414"/>
      <c r="D164" s="1414"/>
      <c r="E164" s="1414"/>
      <c r="F164" s="1414"/>
      <c r="G164" s="1414"/>
      <c r="H164" s="1414"/>
      <c r="I164" s="1414"/>
      <c r="J164" s="1414"/>
      <c r="K164" s="1414"/>
      <c r="L164" s="1414"/>
      <c r="M164" s="1414"/>
      <c r="N164" s="1414"/>
      <c r="O164" s="1414"/>
      <c r="P164" s="1414"/>
      <c r="Q164" s="1414"/>
      <c r="R164" s="1414"/>
      <c r="S164" s="1414"/>
      <c r="T164" s="1414"/>
    </row>
    <row r="165" spans="3:20" ht="30.75" x14ac:dyDescent="0.7">
      <c r="C165" s="1414"/>
      <c r="D165" s="1414"/>
      <c r="E165" s="1414"/>
      <c r="F165" s="1414"/>
      <c r="G165" s="1414"/>
      <c r="H165" s="1414"/>
      <c r="I165" s="1414"/>
      <c r="J165" s="1414"/>
      <c r="K165" s="1414"/>
      <c r="L165" s="1414"/>
      <c r="M165" s="1414"/>
      <c r="N165" s="1414"/>
      <c r="O165" s="1414"/>
      <c r="P165" s="1414"/>
      <c r="Q165" s="1414"/>
      <c r="R165" s="1414"/>
      <c r="S165" s="1414"/>
      <c r="T165" s="1414"/>
    </row>
    <row r="166" spans="3:20" ht="30.75" x14ac:dyDescent="0.7">
      <c r="C166" s="1414"/>
      <c r="D166" s="1414"/>
      <c r="E166" s="1414"/>
      <c r="F166" s="1414"/>
      <c r="G166" s="1414"/>
      <c r="H166" s="1414"/>
      <c r="I166" s="1414"/>
      <c r="J166" s="1414"/>
      <c r="K166" s="1414"/>
      <c r="L166" s="1414"/>
      <c r="M166" s="1414"/>
      <c r="N166" s="1414"/>
      <c r="O166" s="1414"/>
      <c r="P166" s="1414"/>
      <c r="Q166" s="1414"/>
      <c r="R166" s="1414"/>
      <c r="S166" s="1414"/>
      <c r="T166" s="1414"/>
    </row>
    <row r="167" spans="3:20" ht="30.75" x14ac:dyDescent="0.7">
      <c r="C167" s="1414"/>
      <c r="D167" s="1414"/>
      <c r="E167" s="1414"/>
      <c r="F167" s="1414"/>
      <c r="G167" s="1414"/>
      <c r="H167" s="1414"/>
      <c r="I167" s="1414"/>
      <c r="J167" s="1414"/>
      <c r="K167" s="1414"/>
      <c r="L167" s="1414"/>
      <c r="M167" s="1414"/>
      <c r="N167" s="1414"/>
      <c r="O167" s="1414"/>
      <c r="P167" s="1414"/>
      <c r="Q167" s="1414"/>
      <c r="R167" s="1414"/>
      <c r="S167" s="1414"/>
      <c r="T167" s="1414"/>
    </row>
    <row r="168" spans="3:20" ht="30.75" x14ac:dyDescent="0.7">
      <c r="C168" s="1414"/>
      <c r="D168" s="1414"/>
      <c r="E168" s="1414"/>
      <c r="F168" s="1414"/>
      <c r="G168" s="1414"/>
      <c r="H168" s="1414"/>
      <c r="I168" s="1414"/>
      <c r="J168" s="1414"/>
      <c r="K168" s="1414"/>
      <c r="L168" s="1414"/>
      <c r="M168" s="1414"/>
      <c r="N168" s="1414"/>
      <c r="O168" s="1414"/>
      <c r="P168" s="1414"/>
      <c r="Q168" s="1414"/>
      <c r="R168" s="1414"/>
      <c r="S168" s="1414"/>
      <c r="T168" s="1414"/>
    </row>
    <row r="169" spans="3:20" ht="30.75" x14ac:dyDescent="0.7">
      <c r="C169" s="1414"/>
      <c r="D169" s="1414"/>
      <c r="E169" s="1414"/>
      <c r="F169" s="1414"/>
      <c r="G169" s="1414"/>
      <c r="H169" s="1414"/>
      <c r="I169" s="1414"/>
      <c r="J169" s="1414"/>
      <c r="K169" s="1414"/>
      <c r="L169" s="1414"/>
      <c r="M169" s="1414"/>
      <c r="N169" s="1414"/>
      <c r="O169" s="1414"/>
      <c r="P169" s="1414"/>
      <c r="Q169" s="1414"/>
      <c r="R169" s="1414"/>
      <c r="S169" s="1414"/>
      <c r="T169" s="1414"/>
    </row>
    <row r="170" spans="3:20" ht="18.75" x14ac:dyDescent="0.45">
      <c r="C170" s="107"/>
      <c r="D170" s="107"/>
      <c r="E170" s="107"/>
      <c r="F170" s="107"/>
      <c r="G170" s="107"/>
      <c r="H170" s="107"/>
      <c r="I170" s="107"/>
      <c r="J170" s="107"/>
      <c r="K170" s="107"/>
      <c r="L170" s="107"/>
      <c r="M170" s="107"/>
      <c r="N170" s="107"/>
      <c r="O170" s="107"/>
      <c r="P170" s="107"/>
      <c r="Q170" s="107"/>
      <c r="R170" s="107"/>
      <c r="S170" s="107"/>
      <c r="T170" s="107"/>
    </row>
    <row r="171" spans="3:20" ht="18.75" x14ac:dyDescent="0.45">
      <c r="C171" s="107"/>
      <c r="D171" s="107"/>
      <c r="E171" s="107"/>
      <c r="F171" s="107"/>
      <c r="G171" s="107"/>
      <c r="H171" s="107"/>
      <c r="I171" s="107"/>
      <c r="J171" s="107"/>
      <c r="K171" s="107"/>
      <c r="L171" s="107"/>
      <c r="M171" s="107"/>
      <c r="N171" s="107"/>
      <c r="O171" s="107"/>
      <c r="P171" s="107"/>
      <c r="Q171" s="107"/>
      <c r="R171" s="107"/>
      <c r="S171" s="107"/>
      <c r="T171" s="107"/>
    </row>
    <row r="172" spans="3:20" ht="18.75" x14ac:dyDescent="0.45">
      <c r="C172" s="107"/>
      <c r="D172" s="107"/>
      <c r="E172" s="107"/>
      <c r="F172" s="107"/>
      <c r="G172" s="107"/>
      <c r="H172" s="107"/>
      <c r="I172" s="107"/>
      <c r="J172" s="107"/>
      <c r="K172" s="107"/>
      <c r="L172" s="107"/>
      <c r="M172" s="107"/>
      <c r="N172" s="107"/>
      <c r="O172" s="107"/>
      <c r="P172" s="107"/>
      <c r="Q172" s="107"/>
      <c r="R172" s="107"/>
      <c r="S172" s="107"/>
      <c r="T172" s="107"/>
    </row>
    <row r="173" spans="3:20" ht="18.75" x14ac:dyDescent="0.45">
      <c r="C173" s="107"/>
      <c r="D173" s="107"/>
      <c r="E173" s="107"/>
      <c r="F173" s="107"/>
      <c r="G173" s="107"/>
      <c r="H173" s="107"/>
      <c r="I173" s="107"/>
      <c r="J173" s="107"/>
      <c r="K173" s="107"/>
      <c r="L173" s="107"/>
      <c r="M173" s="107"/>
      <c r="N173" s="107"/>
      <c r="O173" s="107"/>
      <c r="P173" s="107"/>
      <c r="Q173" s="107"/>
      <c r="R173" s="107"/>
      <c r="S173" s="107"/>
      <c r="T173" s="107"/>
    </row>
    <row r="174" spans="3:20" ht="18.75" x14ac:dyDescent="0.45">
      <c r="C174" s="107"/>
      <c r="D174" s="107"/>
      <c r="E174" s="107"/>
      <c r="F174" s="107"/>
      <c r="G174" s="107"/>
      <c r="H174" s="107"/>
      <c r="I174" s="107"/>
      <c r="J174" s="107"/>
      <c r="K174" s="107"/>
      <c r="L174" s="107"/>
      <c r="M174" s="107"/>
      <c r="N174" s="107"/>
      <c r="O174" s="107"/>
      <c r="P174" s="107"/>
      <c r="Q174" s="107"/>
      <c r="R174" s="107"/>
      <c r="S174" s="107"/>
      <c r="T174" s="107"/>
    </row>
    <row r="175" spans="3:20" ht="18.75" x14ac:dyDescent="0.45">
      <c r="C175" s="107"/>
      <c r="D175" s="107"/>
      <c r="E175" s="107"/>
      <c r="F175" s="107"/>
      <c r="G175" s="107"/>
      <c r="H175" s="107"/>
      <c r="I175" s="107"/>
      <c r="J175" s="107"/>
      <c r="K175" s="107"/>
      <c r="L175" s="107"/>
      <c r="M175" s="107"/>
      <c r="N175" s="107"/>
      <c r="O175" s="107"/>
      <c r="P175" s="107"/>
      <c r="Q175" s="107"/>
      <c r="R175" s="107"/>
      <c r="S175" s="107"/>
      <c r="T175" s="107"/>
    </row>
    <row r="176" spans="3:20" ht="18.75" x14ac:dyDescent="0.45">
      <c r="C176" s="107"/>
      <c r="D176" s="107"/>
      <c r="E176" s="107"/>
      <c r="F176" s="107"/>
      <c r="G176" s="107"/>
      <c r="H176" s="107"/>
      <c r="I176" s="107"/>
      <c r="J176" s="107"/>
      <c r="K176" s="107"/>
      <c r="L176" s="107"/>
      <c r="M176" s="107"/>
      <c r="N176" s="107"/>
      <c r="O176" s="107"/>
      <c r="P176" s="107"/>
      <c r="Q176" s="107"/>
      <c r="R176" s="107"/>
      <c r="S176" s="107"/>
      <c r="T176" s="107"/>
    </row>
    <row r="177" spans="3:20" ht="18.75" x14ac:dyDescent="0.45">
      <c r="C177" s="107"/>
      <c r="D177" s="107"/>
      <c r="E177" s="107"/>
      <c r="F177" s="107"/>
      <c r="G177" s="107"/>
      <c r="H177" s="107"/>
      <c r="I177" s="107"/>
      <c r="J177" s="107"/>
      <c r="K177" s="107"/>
      <c r="L177" s="107"/>
      <c r="M177" s="107"/>
      <c r="N177" s="107"/>
      <c r="O177" s="107"/>
      <c r="P177" s="107"/>
      <c r="Q177" s="107"/>
      <c r="R177" s="107"/>
      <c r="S177" s="107"/>
      <c r="T177" s="107"/>
    </row>
  </sheetData>
  <mergeCells count="12">
    <mergeCell ref="B65:K65"/>
    <mergeCell ref="L4:U4"/>
    <mergeCell ref="B4:K4"/>
    <mergeCell ref="O7:Q7"/>
    <mergeCell ref="U7:U9"/>
    <mergeCell ref="R7:T7"/>
    <mergeCell ref="B7:B9"/>
    <mergeCell ref="L65:U65"/>
    <mergeCell ref="C7:E7"/>
    <mergeCell ref="F7:H7"/>
    <mergeCell ref="I7:K7"/>
    <mergeCell ref="L7:N7"/>
  </mergeCells>
  <phoneticPr fontId="0" type="noConversion"/>
  <printOptions horizontalCentered="1"/>
  <pageMargins left="0.196850393700787" right="0.196850393700787" top="0.59055118110236204" bottom="0.59055118110236204" header="0.511811023622047" footer="0.511811023622047"/>
  <pageSetup paperSize="9" scale="45" pageOrder="overThenDown" orientation="portrait" r:id="rId1"/>
  <headerFooter alignWithMargins="0">
    <oddFooter>&amp;C&amp;"Times New Roman,Regular"&amp;20- &amp;P+41 -</oddFooter>
  </headerFooter>
  <colBreaks count="1" manualBreakCount="1">
    <brk id="11" max="123"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4"/>
  <dimension ref="B1:W63"/>
  <sheetViews>
    <sheetView rightToLeft="1" view="pageBreakPreview" zoomScale="50" zoomScaleNormal="50" zoomScaleSheetLayoutView="50" workbookViewId="0"/>
  </sheetViews>
  <sheetFormatPr defaultRowHeight="15" x14ac:dyDescent="0.35"/>
  <cols>
    <col min="1" max="1" width="9.140625" style="48"/>
    <col min="2" max="2" width="54.7109375" style="48" customWidth="1"/>
    <col min="3" max="8" width="15.140625" style="48" customWidth="1"/>
    <col min="9" max="9" width="62.7109375" style="48" customWidth="1"/>
    <col min="10" max="10" width="22.5703125" style="48" customWidth="1"/>
    <col min="11" max="11" width="22" style="48" customWidth="1"/>
    <col min="12" max="14" width="9.140625" style="48"/>
    <col min="15" max="15" width="13.28515625" style="48" bestFit="1" customWidth="1"/>
    <col min="16"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s="126" customFormat="1" ht="36.75" x14ac:dyDescent="0.85">
      <c r="B3" s="1771" t="s">
        <v>1885</v>
      </c>
      <c r="C3" s="1919"/>
      <c r="D3" s="1919"/>
      <c r="E3" s="1919"/>
      <c r="F3" s="1919"/>
      <c r="G3" s="1919"/>
      <c r="H3" s="1919"/>
      <c r="I3" s="1919"/>
    </row>
    <row r="4" spans="2:23" ht="12.75" customHeight="1" x14ac:dyDescent="0.85">
      <c r="B4" s="688"/>
      <c r="C4" s="689"/>
      <c r="D4" s="689"/>
      <c r="E4" s="689"/>
      <c r="F4" s="689"/>
      <c r="G4" s="689"/>
      <c r="H4" s="689"/>
      <c r="I4" s="689"/>
    </row>
    <row r="5" spans="2:23" s="126" customFormat="1" ht="36.75" x14ac:dyDescent="0.85">
      <c r="B5" s="1771" t="s">
        <v>1886</v>
      </c>
      <c r="C5" s="1919"/>
      <c r="D5" s="1919"/>
      <c r="E5" s="1919"/>
      <c r="F5" s="1919"/>
      <c r="G5" s="1919"/>
      <c r="H5" s="1919"/>
      <c r="I5" s="1919"/>
    </row>
    <row r="6" spans="2:23" s="5" customFormat="1" ht="15" customHeight="1" x14ac:dyDescent="0.65">
      <c r="B6" s="2"/>
      <c r="C6" s="2"/>
      <c r="D6" s="2"/>
      <c r="E6" s="2"/>
      <c r="F6" s="2"/>
      <c r="G6" s="2"/>
      <c r="H6" s="2"/>
      <c r="I6" s="2"/>
      <c r="J6" s="2"/>
      <c r="K6" s="2"/>
      <c r="L6" s="2"/>
      <c r="M6" s="2"/>
      <c r="N6" s="2"/>
      <c r="O6" s="2"/>
      <c r="P6" s="2"/>
      <c r="Q6" s="2"/>
      <c r="R6" s="2"/>
    </row>
    <row r="7" spans="2:23" ht="18.75" x14ac:dyDescent="0.45">
      <c r="B7" s="98"/>
      <c r="I7" s="100"/>
      <c r="J7" s="99"/>
      <c r="N7" s="100"/>
    </row>
    <row r="8" spans="2:23" s="51" customFormat="1" ht="24" thickBot="1" x14ac:dyDescent="0.55000000000000004">
      <c r="I8" s="80"/>
      <c r="J8" s="80"/>
      <c r="N8" s="80"/>
    </row>
    <row r="9" spans="2:23" s="258" customFormat="1" ht="23.1" customHeight="1" thickTop="1" x14ac:dyDescent="0.7">
      <c r="B9" s="1940" t="s">
        <v>887</v>
      </c>
      <c r="C9" s="1758">
        <v>2010</v>
      </c>
      <c r="D9" s="1758">
        <v>2011</v>
      </c>
      <c r="E9" s="1758">
        <v>2012</v>
      </c>
      <c r="F9" s="1758">
        <v>2013</v>
      </c>
      <c r="G9" s="1758">
        <v>2014</v>
      </c>
      <c r="H9" s="1758" t="s">
        <v>1934</v>
      </c>
      <c r="I9" s="1943" t="s">
        <v>886</v>
      </c>
      <c r="J9" s="339"/>
      <c r="N9" s="339"/>
    </row>
    <row r="10" spans="2:23" s="258" customFormat="1" ht="23.1" customHeight="1" x14ac:dyDescent="0.7">
      <c r="B10" s="1941"/>
      <c r="C10" s="1759"/>
      <c r="D10" s="1759"/>
      <c r="E10" s="1759"/>
      <c r="F10" s="1759"/>
      <c r="G10" s="1759"/>
      <c r="H10" s="1759"/>
      <c r="I10" s="1944"/>
    </row>
    <row r="11" spans="2:23" s="258" customFormat="1" ht="23.1" customHeight="1" x14ac:dyDescent="0.7">
      <c r="B11" s="1942"/>
      <c r="C11" s="1760"/>
      <c r="D11" s="1760"/>
      <c r="E11" s="1760"/>
      <c r="F11" s="1760"/>
      <c r="G11" s="1760"/>
      <c r="H11" s="1760"/>
      <c r="I11" s="1945"/>
    </row>
    <row r="12" spans="2:23" s="320" customFormat="1" ht="9" customHeight="1" x14ac:dyDescent="0.7">
      <c r="B12" s="676"/>
      <c r="C12" s="677"/>
      <c r="D12" s="677"/>
      <c r="E12" s="677"/>
      <c r="F12" s="677"/>
      <c r="G12" s="677"/>
      <c r="H12" s="677"/>
      <c r="I12" s="678"/>
    </row>
    <row r="13" spans="2:23" s="360" customFormat="1" ht="23.1" customHeight="1" x14ac:dyDescent="0.2">
      <c r="B13" s="850" t="s">
        <v>660</v>
      </c>
      <c r="C13" s="598"/>
      <c r="D13" s="598"/>
      <c r="E13" s="598"/>
      <c r="F13" s="598"/>
      <c r="G13" s="598"/>
      <c r="H13" s="598"/>
      <c r="I13" s="853" t="s">
        <v>702</v>
      </c>
    </row>
    <row r="14" spans="2:23" s="365" customFormat="1" ht="9" customHeight="1" x14ac:dyDescent="0.2">
      <c r="B14" s="607"/>
      <c r="C14" s="600"/>
      <c r="D14" s="600"/>
      <c r="E14" s="600"/>
      <c r="F14" s="600"/>
      <c r="G14" s="600"/>
      <c r="H14" s="600"/>
      <c r="I14" s="854"/>
    </row>
    <row r="15" spans="2:23" s="365" customFormat="1" ht="23.25" customHeight="1" x14ac:dyDescent="0.2">
      <c r="B15" s="607" t="s">
        <v>843</v>
      </c>
      <c r="C15" s="589">
        <v>812208.65754714888</v>
      </c>
      <c r="D15" s="589">
        <v>964928</v>
      </c>
      <c r="E15" s="589">
        <v>794277.43102509412</v>
      </c>
      <c r="F15" s="589">
        <v>944926.23297848494</v>
      </c>
      <c r="G15" s="589">
        <v>1562845.5748846869</v>
      </c>
      <c r="H15" s="589">
        <v>1497340.4330493994</v>
      </c>
      <c r="I15" s="854" t="s">
        <v>594</v>
      </c>
      <c r="O15" s="847"/>
      <c r="P15" s="847"/>
      <c r="Q15" s="847"/>
      <c r="R15" s="847"/>
    </row>
    <row r="16" spans="2:23" s="365" customFormat="1" ht="23.25" customHeight="1" x14ac:dyDescent="0.2">
      <c r="B16" s="607" t="s">
        <v>429</v>
      </c>
      <c r="C16" s="589">
        <v>8830.7657589999999</v>
      </c>
      <c r="D16" s="589">
        <v>16366</v>
      </c>
      <c r="E16" s="589">
        <v>10016</v>
      </c>
      <c r="F16" s="589">
        <v>4198.6420500499999</v>
      </c>
      <c r="G16" s="589">
        <v>4762.0140578500004</v>
      </c>
      <c r="H16" s="589">
        <v>14752.565386229999</v>
      </c>
      <c r="I16" s="854" t="s">
        <v>437</v>
      </c>
      <c r="O16" s="847"/>
      <c r="P16" s="847"/>
      <c r="Q16" s="847"/>
      <c r="R16" s="847"/>
    </row>
    <row r="17" spans="2:18" s="365" customFormat="1" ht="23.25" customHeight="1" x14ac:dyDescent="0.2">
      <c r="B17" s="607" t="s">
        <v>420</v>
      </c>
      <c r="C17" s="589">
        <v>569063.52938768209</v>
      </c>
      <c r="D17" s="589">
        <v>505107</v>
      </c>
      <c r="E17" s="589">
        <v>196452</v>
      </c>
      <c r="F17" s="589">
        <v>174933.46958167062</v>
      </c>
      <c r="G17" s="589">
        <v>175794.84619393424</v>
      </c>
      <c r="H17" s="589">
        <v>210064.92042098078</v>
      </c>
      <c r="I17" s="854" t="s">
        <v>421</v>
      </c>
      <c r="O17" s="847"/>
      <c r="P17" s="847"/>
      <c r="Q17" s="847"/>
      <c r="R17" s="847"/>
    </row>
    <row r="18" spans="2:18" s="365" customFormat="1" ht="23.25" customHeight="1" x14ac:dyDescent="0.2">
      <c r="B18" s="607" t="s">
        <v>1782</v>
      </c>
      <c r="C18" s="589">
        <v>25954.740311000001</v>
      </c>
      <c r="D18" s="589">
        <v>29505</v>
      </c>
      <c r="E18" s="589">
        <v>26246</v>
      </c>
      <c r="F18" s="589">
        <v>28369.11142900999</v>
      </c>
      <c r="G18" s="589">
        <v>6507.1046530000012</v>
      </c>
      <c r="H18" s="589">
        <v>2947.7235870199993</v>
      </c>
      <c r="I18" s="854" t="s">
        <v>152</v>
      </c>
      <c r="O18" s="847"/>
      <c r="P18" s="847"/>
      <c r="Q18" s="847"/>
      <c r="R18" s="847"/>
    </row>
    <row r="19" spans="2:18" s="365" customFormat="1" ht="23.25" customHeight="1" x14ac:dyDescent="0.2">
      <c r="B19" s="607" t="s">
        <v>606</v>
      </c>
      <c r="C19" s="589">
        <v>36883.748732</v>
      </c>
      <c r="D19" s="589">
        <v>35196</v>
      </c>
      <c r="E19" s="589">
        <v>248838</v>
      </c>
      <c r="F19" s="589">
        <v>160301.29981348457</v>
      </c>
      <c r="G19" s="589">
        <v>292359.95973251772</v>
      </c>
      <c r="H19" s="589">
        <v>186752.89161983095</v>
      </c>
      <c r="I19" s="854" t="s">
        <v>153</v>
      </c>
      <c r="K19" s="848"/>
      <c r="L19" s="848"/>
      <c r="M19" s="848"/>
      <c r="N19" s="848"/>
      <c r="O19" s="847"/>
      <c r="P19" s="847"/>
      <c r="Q19" s="847"/>
      <c r="R19" s="847"/>
    </row>
    <row r="20" spans="2:18" s="365" customFormat="1" ht="23.25" customHeight="1" x14ac:dyDescent="0.2">
      <c r="B20" s="605" t="s">
        <v>854</v>
      </c>
      <c r="C20" s="642">
        <v>1452941.4417368309</v>
      </c>
      <c r="D20" s="642">
        <v>1551102</v>
      </c>
      <c r="E20" s="642">
        <v>1275829.4310250941</v>
      </c>
      <c r="F20" s="642">
        <v>1312728.7558527002</v>
      </c>
      <c r="G20" s="642">
        <v>2042269.4995219889</v>
      </c>
      <c r="H20" s="642">
        <v>1911858.534063461</v>
      </c>
      <c r="I20" s="724" t="s">
        <v>332</v>
      </c>
    </row>
    <row r="21" spans="2:18" s="848" customFormat="1" ht="9.9499999999999993" customHeight="1" thickBot="1" x14ac:dyDescent="0.25">
      <c r="B21" s="851"/>
      <c r="C21" s="1563"/>
      <c r="D21" s="1563"/>
      <c r="E21" s="1563"/>
      <c r="F21" s="1563"/>
      <c r="G21" s="1563"/>
      <c r="H21" s="1563"/>
      <c r="I21" s="855"/>
      <c r="K21" s="365"/>
      <c r="L21" s="365"/>
      <c r="M21" s="365"/>
      <c r="N21" s="365"/>
    </row>
    <row r="22" spans="2:18" s="848" customFormat="1" ht="9.9499999999999993" customHeight="1" thickTop="1" x14ac:dyDescent="0.2">
      <c r="B22" s="852"/>
      <c r="C22" s="589"/>
      <c r="D22" s="589"/>
      <c r="E22" s="589"/>
      <c r="F22" s="589"/>
      <c r="G22" s="589"/>
      <c r="H22" s="589"/>
      <c r="I22" s="856"/>
      <c r="K22" s="365"/>
      <c r="L22" s="365"/>
      <c r="M22" s="365"/>
      <c r="N22" s="365"/>
    </row>
    <row r="23" spans="2:18" s="365" customFormat="1" ht="23.1" customHeight="1" x14ac:dyDescent="0.2">
      <c r="B23" s="850" t="s">
        <v>566</v>
      </c>
      <c r="C23" s="589"/>
      <c r="D23" s="589"/>
      <c r="E23" s="589"/>
      <c r="F23" s="589"/>
      <c r="G23" s="589"/>
      <c r="H23" s="589"/>
      <c r="I23" s="853" t="s">
        <v>272</v>
      </c>
    </row>
    <row r="24" spans="2:18" s="365" customFormat="1" ht="9" customHeight="1" x14ac:dyDescent="0.2">
      <c r="B24" s="607"/>
      <c r="C24" s="603"/>
      <c r="D24" s="603"/>
      <c r="E24" s="603"/>
      <c r="F24" s="603"/>
      <c r="G24" s="603"/>
      <c r="H24" s="603"/>
      <c r="I24" s="854"/>
    </row>
    <row r="25" spans="2:18" s="365" customFormat="1" ht="23.25" customHeight="1" x14ac:dyDescent="0.2">
      <c r="B25" s="607" t="s">
        <v>843</v>
      </c>
      <c r="C25" s="589">
        <v>23933.137190262067</v>
      </c>
      <c r="D25" s="589">
        <v>24702</v>
      </c>
      <c r="E25" s="589">
        <v>16934.646341799576</v>
      </c>
      <c r="F25" s="589">
        <v>12016.992793074183</v>
      </c>
      <c r="G25" s="589">
        <v>12183.821474420314</v>
      </c>
      <c r="H25" s="589">
        <v>9967.7707217225397</v>
      </c>
      <c r="I25" s="854" t="s">
        <v>594</v>
      </c>
    </row>
    <row r="26" spans="2:18" s="365" customFormat="1" ht="23.25" customHeight="1" x14ac:dyDescent="0.2">
      <c r="B26" s="607" t="s">
        <v>429</v>
      </c>
      <c r="C26" s="589">
        <v>137.83508800000001</v>
      </c>
      <c r="D26" s="589">
        <v>115</v>
      </c>
      <c r="E26" s="589">
        <v>57.580829999999999</v>
      </c>
      <c r="F26" s="589">
        <v>8.068177050000001</v>
      </c>
      <c r="G26" s="589">
        <v>3.4378942499999998</v>
      </c>
      <c r="H26" s="589">
        <v>16.8685957</v>
      </c>
      <c r="I26" s="854" t="s">
        <v>437</v>
      </c>
    </row>
    <row r="27" spans="2:18" s="365" customFormat="1" ht="23.25" customHeight="1" x14ac:dyDescent="0.2">
      <c r="B27" s="607" t="s">
        <v>420</v>
      </c>
      <c r="C27" s="589">
        <v>18769.193178583701</v>
      </c>
      <c r="D27" s="589">
        <v>13534</v>
      </c>
      <c r="E27" s="589">
        <v>5685</v>
      </c>
      <c r="F27" s="589">
        <v>8611.850442957726</v>
      </c>
      <c r="G27" s="589">
        <v>5019.1766088031236</v>
      </c>
      <c r="H27" s="589">
        <v>3928.0664760370764</v>
      </c>
      <c r="I27" s="854" t="s">
        <v>421</v>
      </c>
    </row>
    <row r="28" spans="2:18" s="365" customFormat="1" ht="23.25" customHeight="1" x14ac:dyDescent="0.2">
      <c r="B28" s="607" t="s">
        <v>1782</v>
      </c>
      <c r="C28" s="589">
        <v>640.74672199999998</v>
      </c>
      <c r="D28" s="589">
        <v>471</v>
      </c>
      <c r="E28" s="589">
        <v>216</v>
      </c>
      <c r="F28" s="589">
        <v>477.49752993800001</v>
      </c>
      <c r="G28" s="589">
        <v>48.540977942000012</v>
      </c>
      <c r="H28" s="589">
        <v>22.068232625000004</v>
      </c>
      <c r="I28" s="854" t="s">
        <v>152</v>
      </c>
    </row>
    <row r="29" spans="2:18" s="365" customFormat="1" ht="23.25" customHeight="1" x14ac:dyDescent="0.2">
      <c r="B29" s="607" t="s">
        <v>606</v>
      </c>
      <c r="C29" s="589">
        <v>710.75846300000001</v>
      </c>
      <c r="D29" s="589">
        <v>520</v>
      </c>
      <c r="E29" s="589">
        <v>3864.5635240000001</v>
      </c>
      <c r="F29" s="589">
        <v>2108.8106593720004</v>
      </c>
      <c r="G29" s="589">
        <v>1865.258608035002</v>
      </c>
      <c r="H29" s="589">
        <v>952.90934321300085</v>
      </c>
      <c r="I29" s="854" t="s">
        <v>153</v>
      </c>
      <c r="K29" s="849"/>
      <c r="L29" s="849"/>
      <c r="M29" s="849"/>
      <c r="N29" s="849"/>
    </row>
    <row r="30" spans="2:18" s="365" customFormat="1" ht="23.25" customHeight="1" x14ac:dyDescent="0.2">
      <c r="B30" s="605" t="s">
        <v>854</v>
      </c>
      <c r="C30" s="642">
        <v>44191.670641845769</v>
      </c>
      <c r="D30" s="642">
        <v>39342</v>
      </c>
      <c r="E30" s="642">
        <v>26757.790695799576</v>
      </c>
      <c r="F30" s="642">
        <v>23223.219602391906</v>
      </c>
      <c r="G30" s="642">
        <v>19120.235563450442</v>
      </c>
      <c r="H30" s="642">
        <v>14887.683369297618</v>
      </c>
      <c r="I30" s="724" t="s">
        <v>332</v>
      </c>
    </row>
    <row r="31" spans="2:18" s="258" customFormat="1" ht="15" customHeight="1" thickBot="1" x14ac:dyDescent="0.75">
      <c r="B31" s="680"/>
      <c r="C31" s="682"/>
      <c r="D31" s="682"/>
      <c r="E31" s="682"/>
      <c r="F31" s="682"/>
      <c r="G31" s="682"/>
      <c r="H31" s="1564"/>
      <c r="I31" s="683"/>
    </row>
    <row r="32" spans="2:18" ht="24" thickTop="1" x14ac:dyDescent="0.5">
      <c r="B32" s="37"/>
      <c r="J32" s="37"/>
      <c r="K32" s="51"/>
    </row>
    <row r="33" spans="2:22" s="76" customFormat="1" ht="19.5" customHeight="1" x14ac:dyDescent="0.65">
      <c r="B33" s="75"/>
      <c r="C33" s="146"/>
      <c r="D33" s="146"/>
      <c r="E33" s="146"/>
      <c r="F33" s="146"/>
      <c r="G33" s="146"/>
      <c r="H33" s="146"/>
      <c r="I33" s="75"/>
      <c r="J33" s="75"/>
      <c r="K33" s="2"/>
      <c r="L33" s="2"/>
      <c r="M33" s="2"/>
      <c r="N33" s="2"/>
      <c r="O33" s="75"/>
      <c r="P33" s="75"/>
      <c r="Q33" s="75"/>
      <c r="R33" s="75"/>
      <c r="S33" s="75"/>
      <c r="T33" s="75"/>
      <c r="U33" s="75"/>
      <c r="V33" s="75"/>
    </row>
    <row r="34" spans="2:22" ht="36.75" x14ac:dyDescent="0.85">
      <c r="B34" s="1771" t="s">
        <v>1887</v>
      </c>
      <c r="C34" s="1919"/>
      <c r="D34" s="1919"/>
      <c r="E34" s="1919"/>
      <c r="F34" s="1919"/>
      <c r="G34" s="1919"/>
      <c r="H34" s="1919"/>
      <c r="I34" s="1919"/>
      <c r="K34" s="37"/>
      <c r="L34" s="37"/>
      <c r="M34" s="37"/>
      <c r="N34" s="37"/>
    </row>
    <row r="35" spans="2:22" ht="12.75" customHeight="1" x14ac:dyDescent="0.85">
      <c r="B35" s="688"/>
      <c r="C35" s="689"/>
      <c r="D35" s="689"/>
      <c r="E35" s="689"/>
      <c r="F35" s="689"/>
      <c r="G35" s="689"/>
      <c r="H35" s="689"/>
      <c r="I35" s="689"/>
      <c r="N35" s="100"/>
    </row>
    <row r="36" spans="2:22" ht="36.75" x14ac:dyDescent="0.85">
      <c r="B36" s="1771" t="s">
        <v>1888</v>
      </c>
      <c r="C36" s="1919"/>
      <c r="D36" s="1919"/>
      <c r="E36" s="1919"/>
      <c r="F36" s="1919"/>
      <c r="G36" s="1919"/>
      <c r="H36" s="1919"/>
      <c r="I36" s="1919"/>
      <c r="K36" s="51"/>
      <c r="L36" s="51"/>
      <c r="M36" s="51"/>
      <c r="N36" s="80"/>
    </row>
    <row r="37" spans="2:22" s="5" customFormat="1" ht="15" customHeight="1" x14ac:dyDescent="0.65">
      <c r="B37" s="2"/>
      <c r="C37" s="2"/>
      <c r="D37" s="2"/>
      <c r="E37" s="2"/>
      <c r="F37" s="2"/>
      <c r="G37" s="2"/>
      <c r="H37" s="2"/>
      <c r="I37" s="2"/>
      <c r="J37" s="2"/>
      <c r="K37" s="42"/>
      <c r="L37" s="42"/>
      <c r="M37" s="42"/>
      <c r="N37" s="42"/>
      <c r="O37" s="2"/>
      <c r="P37" s="2"/>
      <c r="Q37" s="2"/>
      <c r="R37" s="2"/>
    </row>
    <row r="38" spans="2:22" s="37" customFormat="1" ht="27" x14ac:dyDescent="0.65">
      <c r="B38" s="355" t="s">
        <v>1752</v>
      </c>
      <c r="C38" s="417"/>
      <c r="D38" s="417"/>
      <c r="E38" s="417"/>
      <c r="F38" s="417"/>
      <c r="G38" s="417"/>
      <c r="H38" s="417"/>
      <c r="I38" s="229" t="s">
        <v>1756</v>
      </c>
      <c r="K38" s="42"/>
      <c r="L38" s="42"/>
      <c r="M38" s="42"/>
      <c r="N38" s="42"/>
    </row>
    <row r="39" spans="2:22" ht="12" customHeight="1" thickBot="1" x14ac:dyDescent="0.7">
      <c r="B39" s="101"/>
      <c r="I39" s="99"/>
      <c r="J39" s="99"/>
      <c r="K39" s="82"/>
      <c r="L39" s="82"/>
      <c r="M39" s="82"/>
      <c r="N39" s="82"/>
    </row>
    <row r="40" spans="2:22" s="258" customFormat="1" ht="23.1" customHeight="1" thickTop="1" x14ac:dyDescent="0.7">
      <c r="B40" s="1940" t="s">
        <v>887</v>
      </c>
      <c r="C40" s="1758">
        <v>2010</v>
      </c>
      <c r="D40" s="1758">
        <v>2011</v>
      </c>
      <c r="E40" s="1758">
        <v>2012</v>
      </c>
      <c r="F40" s="1758">
        <v>2013</v>
      </c>
      <c r="G40" s="1758">
        <v>2014</v>
      </c>
      <c r="H40" s="1758" t="s">
        <v>1934</v>
      </c>
      <c r="I40" s="1943" t="s">
        <v>886</v>
      </c>
      <c r="J40" s="339"/>
      <c r="K40" s="339"/>
      <c r="L40" s="339"/>
      <c r="M40" s="339"/>
      <c r="N40" s="339"/>
    </row>
    <row r="41" spans="2:22" s="258" customFormat="1" ht="23.1" customHeight="1" x14ac:dyDescent="0.7">
      <c r="B41" s="1941"/>
      <c r="C41" s="1759"/>
      <c r="D41" s="1759"/>
      <c r="E41" s="1759"/>
      <c r="F41" s="1759"/>
      <c r="G41" s="1759"/>
      <c r="H41" s="1759"/>
      <c r="I41" s="1944"/>
    </row>
    <row r="42" spans="2:22" s="258" customFormat="1" ht="23.1" customHeight="1" x14ac:dyDescent="0.7">
      <c r="B42" s="1942"/>
      <c r="C42" s="1760"/>
      <c r="D42" s="1760"/>
      <c r="E42" s="1760"/>
      <c r="F42" s="1760"/>
      <c r="G42" s="1760"/>
      <c r="H42" s="1760"/>
      <c r="I42" s="1945"/>
      <c r="K42" s="339"/>
      <c r="L42" s="339"/>
      <c r="M42" s="339"/>
      <c r="N42" s="339"/>
    </row>
    <row r="43" spans="2:22" s="320" customFormat="1" ht="9" customHeight="1" x14ac:dyDescent="0.7">
      <c r="B43" s="676"/>
      <c r="C43" s="677"/>
      <c r="D43" s="677"/>
      <c r="E43" s="677"/>
      <c r="F43" s="677"/>
      <c r="G43" s="677"/>
      <c r="H43" s="677"/>
      <c r="I43" s="678"/>
      <c r="K43" s="258"/>
      <c r="L43" s="258"/>
      <c r="M43" s="258"/>
      <c r="N43" s="258"/>
    </row>
    <row r="44" spans="2:22" s="360" customFormat="1" ht="23.25" customHeight="1" x14ac:dyDescent="0.2">
      <c r="B44" s="852" t="s">
        <v>1517</v>
      </c>
      <c r="C44" s="869">
        <v>656171.05980092823</v>
      </c>
      <c r="D44" s="869">
        <v>501433.33084149216</v>
      </c>
      <c r="E44" s="869">
        <v>538504.10347021639</v>
      </c>
      <c r="F44" s="1609">
        <v>650975.23223995266</v>
      </c>
      <c r="G44" s="1609">
        <v>1151860.5768583699</v>
      </c>
      <c r="H44" s="1609">
        <v>1039456.6020636731</v>
      </c>
      <c r="I44" s="854" t="s">
        <v>1528</v>
      </c>
      <c r="K44" s="365"/>
      <c r="L44" s="365"/>
      <c r="M44" s="365"/>
      <c r="N44" s="365"/>
    </row>
    <row r="45" spans="2:22" s="365" customFormat="1" ht="23.25" customHeight="1" x14ac:dyDescent="0.2">
      <c r="B45" s="852" t="s">
        <v>1518</v>
      </c>
      <c r="C45" s="869">
        <v>139162.64963964064</v>
      </c>
      <c r="D45" s="869">
        <v>239343.80542190521</v>
      </c>
      <c r="E45" s="869">
        <v>181962.22179987773</v>
      </c>
      <c r="F45" s="1609">
        <v>257607.20395477008</v>
      </c>
      <c r="G45" s="1609">
        <v>361434.50356510998</v>
      </c>
      <c r="H45" s="1609">
        <v>393525.51559208875</v>
      </c>
      <c r="I45" s="854" t="s">
        <v>811</v>
      </c>
      <c r="K45" s="360"/>
      <c r="L45" s="360"/>
      <c r="M45" s="360"/>
      <c r="N45" s="360"/>
    </row>
    <row r="46" spans="2:22" s="360" customFormat="1" ht="23.25" customHeight="1" x14ac:dyDescent="0.2">
      <c r="B46" s="852" t="s">
        <v>1520</v>
      </c>
      <c r="C46" s="869">
        <v>2273.5276739999999</v>
      </c>
      <c r="D46" s="869">
        <v>18773.852821</v>
      </c>
      <c r="E46" s="869">
        <v>28055.851072999998</v>
      </c>
      <c r="F46" s="1609">
        <v>18158.384870900019</v>
      </c>
      <c r="G46" s="1609">
        <v>25468.574300440025</v>
      </c>
      <c r="H46" s="1609">
        <v>34831.563319309957</v>
      </c>
      <c r="I46" s="854" t="s">
        <v>1530</v>
      </c>
    </row>
    <row r="47" spans="2:22" s="365" customFormat="1" ht="23.25" customHeight="1" x14ac:dyDescent="0.2">
      <c r="B47" s="852" t="s">
        <v>1523</v>
      </c>
      <c r="C47" s="869">
        <v>2151.4055659999999</v>
      </c>
      <c r="D47" s="869">
        <v>10709.551095000001</v>
      </c>
      <c r="E47" s="869">
        <v>21207.784288999999</v>
      </c>
      <c r="F47" s="1609">
        <v>12437.286920210001</v>
      </c>
      <c r="G47" s="1609">
        <v>17880.380000929985</v>
      </c>
      <c r="H47" s="1609">
        <v>18992.926410579985</v>
      </c>
      <c r="I47" s="854" t="s">
        <v>815</v>
      </c>
    </row>
    <row r="48" spans="2:22" s="365" customFormat="1" ht="23.25" customHeight="1" x14ac:dyDescent="0.2">
      <c r="B48" s="852" t="s">
        <v>1519</v>
      </c>
      <c r="C48" s="869">
        <v>3346.7692340000003</v>
      </c>
      <c r="D48" s="869">
        <v>3785.3961209999998</v>
      </c>
      <c r="E48" s="882">
        <v>4199.0838569999996</v>
      </c>
      <c r="F48" s="1609">
        <v>1524.1525829400007</v>
      </c>
      <c r="G48" s="1609">
        <v>1553.1399368299999</v>
      </c>
      <c r="H48" s="1609">
        <v>471.33520622000003</v>
      </c>
      <c r="I48" s="854" t="s">
        <v>1529</v>
      </c>
    </row>
    <row r="49" spans="2:14" s="360" customFormat="1" ht="23.25" customHeight="1" x14ac:dyDescent="0.2">
      <c r="B49" s="852" t="s">
        <v>1521</v>
      </c>
      <c r="C49" s="869">
        <v>2580.31369</v>
      </c>
      <c r="D49" s="869">
        <v>2266.5757669999998</v>
      </c>
      <c r="E49" s="882">
        <v>824.14217900000006</v>
      </c>
      <c r="F49" s="1609">
        <v>904.18717880999998</v>
      </c>
      <c r="G49" s="1609">
        <v>1067.9733968599999</v>
      </c>
      <c r="H49" s="1609">
        <v>602.33060682999997</v>
      </c>
      <c r="I49" s="854" t="s">
        <v>813</v>
      </c>
      <c r="K49" s="365"/>
      <c r="L49" s="365"/>
      <c r="M49" s="365"/>
      <c r="N49" s="365"/>
    </row>
    <row r="50" spans="2:14" s="360" customFormat="1" ht="23.25" customHeight="1" x14ac:dyDescent="0.2">
      <c r="B50" s="852" t="s">
        <v>1524</v>
      </c>
      <c r="C50" s="869">
        <v>1472.6097050000001</v>
      </c>
      <c r="D50" s="869">
        <v>1100.6790621854359</v>
      </c>
      <c r="E50" s="869">
        <v>3645.090295</v>
      </c>
      <c r="F50" s="1609">
        <v>1041.4251865499998</v>
      </c>
      <c r="G50" s="1609">
        <v>570.42607735999991</v>
      </c>
      <c r="H50" s="1609">
        <v>861.16092084999968</v>
      </c>
      <c r="I50" s="854" t="s">
        <v>1527</v>
      </c>
    </row>
    <row r="51" spans="2:14" s="365" customFormat="1" ht="23.25" customHeight="1" x14ac:dyDescent="0.2">
      <c r="B51" s="852" t="s">
        <v>1522</v>
      </c>
      <c r="C51" s="869">
        <v>85.718299999999999</v>
      </c>
      <c r="D51" s="869">
        <v>243.59911199999999</v>
      </c>
      <c r="E51" s="882">
        <v>545.75816199999997</v>
      </c>
      <c r="F51" s="1609">
        <v>437.90781717000016</v>
      </c>
      <c r="G51" s="1609">
        <v>471.63103851999995</v>
      </c>
      <c r="H51" s="1609">
        <v>213.09355790999999</v>
      </c>
      <c r="I51" s="854" t="s">
        <v>817</v>
      </c>
      <c r="K51" s="848"/>
      <c r="L51" s="848"/>
      <c r="M51" s="848"/>
      <c r="N51" s="848"/>
    </row>
    <row r="52" spans="2:14" s="365" customFormat="1" ht="23.25" customHeight="1" x14ac:dyDescent="0.2">
      <c r="B52" s="852" t="s">
        <v>1525</v>
      </c>
      <c r="C52" s="869">
        <v>13.775593000000001</v>
      </c>
      <c r="D52" s="869">
        <v>11.116209000000001</v>
      </c>
      <c r="E52" s="869">
        <v>6.3619459999999997</v>
      </c>
      <c r="F52" s="1609">
        <v>40.408403289999988</v>
      </c>
      <c r="G52" s="1609">
        <v>3.222</v>
      </c>
      <c r="H52" s="1609">
        <v>20.001392450000001</v>
      </c>
      <c r="I52" s="854" t="s">
        <v>821</v>
      </c>
    </row>
    <row r="53" spans="2:14" s="365" customFormat="1" ht="23.25" customHeight="1" x14ac:dyDescent="0.2">
      <c r="B53" s="852" t="s">
        <v>1591</v>
      </c>
      <c r="C53" s="882">
        <v>0</v>
      </c>
      <c r="D53" s="882">
        <v>0</v>
      </c>
      <c r="E53" s="869">
        <v>0</v>
      </c>
      <c r="F53" s="869">
        <v>0</v>
      </c>
      <c r="G53" s="869">
        <v>0</v>
      </c>
      <c r="H53" s="869">
        <v>5326.0372858000001</v>
      </c>
      <c r="I53" s="854" t="s">
        <v>1603</v>
      </c>
    </row>
    <row r="54" spans="2:14" s="365" customFormat="1" ht="23.25" customHeight="1" x14ac:dyDescent="0.2">
      <c r="B54" s="852" t="s">
        <v>818</v>
      </c>
      <c r="C54" s="882">
        <v>0</v>
      </c>
      <c r="D54" s="882">
        <v>0</v>
      </c>
      <c r="E54" s="869">
        <v>0.92621299999999995</v>
      </c>
      <c r="F54" s="869">
        <v>233.12842506000004</v>
      </c>
      <c r="G54" s="1609">
        <v>504.98278878000002</v>
      </c>
      <c r="H54" s="1609">
        <v>790.98393371999998</v>
      </c>
      <c r="I54" s="854" t="s">
        <v>1604</v>
      </c>
    </row>
    <row r="55" spans="2:14" s="365" customFormat="1" ht="23.25" customHeight="1" x14ac:dyDescent="0.2">
      <c r="B55" s="852" t="s">
        <v>1592</v>
      </c>
      <c r="C55" s="882">
        <v>0</v>
      </c>
      <c r="D55" s="882">
        <v>7507.1015610000004</v>
      </c>
      <c r="E55" s="869">
        <v>1496.9742429999999</v>
      </c>
      <c r="F55" s="1609">
        <v>1236.3425365000001</v>
      </c>
      <c r="G55" s="1609">
        <v>1389.35367075</v>
      </c>
      <c r="H55" s="1609">
        <v>1590.6308877866754</v>
      </c>
      <c r="I55" s="854" t="s">
        <v>1599</v>
      </c>
    </row>
    <row r="56" spans="2:14" s="365" customFormat="1" ht="23.25" customHeight="1" x14ac:dyDescent="0.2">
      <c r="B56" s="852" t="s">
        <v>1593</v>
      </c>
      <c r="C56" s="882">
        <v>0</v>
      </c>
      <c r="D56" s="882">
        <v>5.0491999999999999</v>
      </c>
      <c r="E56" s="882">
        <v>1431.0975109999999</v>
      </c>
      <c r="F56" s="1609">
        <v>38.955590579999999</v>
      </c>
      <c r="G56" s="1609">
        <v>223.0745</v>
      </c>
      <c r="H56" s="1609">
        <v>59.002488149999998</v>
      </c>
      <c r="I56" s="854" t="s">
        <v>1601</v>
      </c>
    </row>
    <row r="57" spans="2:14" s="365" customFormat="1" ht="23.25" customHeight="1" x14ac:dyDescent="0.2">
      <c r="B57" s="852" t="s">
        <v>1594</v>
      </c>
      <c r="C57" s="882">
        <v>0</v>
      </c>
      <c r="D57" s="882">
        <v>281.08923900000002</v>
      </c>
      <c r="E57" s="882">
        <v>57.442062</v>
      </c>
      <c r="F57" s="1609">
        <v>76.72329569</v>
      </c>
      <c r="G57" s="1609">
        <v>22.75881</v>
      </c>
      <c r="H57" s="1609">
        <v>38.340776389999988</v>
      </c>
      <c r="I57" s="854" t="s">
        <v>1600</v>
      </c>
    </row>
    <row r="58" spans="2:14" s="365" customFormat="1" ht="23.25" customHeight="1" x14ac:dyDescent="0.2">
      <c r="B58" s="852" t="s">
        <v>1526</v>
      </c>
      <c r="C58" s="869">
        <v>4950.8283445799561</v>
      </c>
      <c r="D58" s="869">
        <v>179467.16261351402</v>
      </c>
      <c r="E58" s="869">
        <v>12340.593924999999</v>
      </c>
      <c r="F58" s="1609">
        <v>214.89397605993653</v>
      </c>
      <c r="G58" s="1609">
        <v>394.97794073974609</v>
      </c>
      <c r="H58" s="1609">
        <v>560.90860764007084</v>
      </c>
      <c r="I58" s="854" t="s">
        <v>1602</v>
      </c>
    </row>
    <row r="59" spans="2:14" s="360" customFormat="1" ht="23.25" customHeight="1" x14ac:dyDescent="0.2">
      <c r="B59" s="605" t="s">
        <v>854</v>
      </c>
      <c r="C59" s="868">
        <v>812208.65754714876</v>
      </c>
      <c r="D59" s="868">
        <v>964928.30906409689</v>
      </c>
      <c r="E59" s="868">
        <v>794277.43102509412</v>
      </c>
      <c r="F59" s="1688">
        <v>944926.23297848273</v>
      </c>
      <c r="G59" s="1610">
        <v>1562845.5748846901</v>
      </c>
      <c r="H59" s="1610">
        <v>1497340.4330493985</v>
      </c>
      <c r="I59" s="724" t="s">
        <v>332</v>
      </c>
      <c r="K59" s="848"/>
      <c r="L59" s="848"/>
      <c r="M59" s="848"/>
      <c r="N59" s="848"/>
    </row>
    <row r="60" spans="2:14" s="256" customFormat="1" ht="9.9499999999999993" customHeight="1" thickBot="1" x14ac:dyDescent="0.75">
      <c r="B60" s="687"/>
      <c r="C60" s="684"/>
      <c r="D60" s="684"/>
      <c r="E60" s="684"/>
      <c r="F60" s="684"/>
      <c r="G60" s="684"/>
      <c r="H60" s="684"/>
      <c r="I60" s="679"/>
      <c r="K60" s="258"/>
      <c r="L60" s="258"/>
      <c r="M60" s="258"/>
      <c r="N60" s="258"/>
    </row>
    <row r="61" spans="2:14" s="258" customFormat="1" ht="9" customHeight="1" thickTop="1" x14ac:dyDescent="0.7"/>
    <row r="62" spans="2:14" s="417" customFormat="1" ht="18.75" customHeight="1" x14ac:dyDescent="0.5">
      <c r="B62" s="334" t="s">
        <v>1783</v>
      </c>
      <c r="C62" s="334"/>
      <c r="D62" s="334"/>
      <c r="E62" s="334"/>
      <c r="F62" s="334"/>
      <c r="G62" s="334"/>
      <c r="H62" s="334"/>
      <c r="I62" s="334" t="s">
        <v>1784</v>
      </c>
    </row>
    <row r="63" spans="2:14" s="53" customFormat="1" ht="20.25" customHeight="1" x14ac:dyDescent="0.5">
      <c r="B63" s="63"/>
      <c r="K63" s="48"/>
      <c r="L63" s="48"/>
      <c r="M63" s="48"/>
      <c r="N63" s="48"/>
    </row>
  </sheetData>
  <mergeCells count="20">
    <mergeCell ref="F40:F42"/>
    <mergeCell ref="G40:G42"/>
    <mergeCell ref="H40:H42"/>
    <mergeCell ref="B40:B42"/>
    <mergeCell ref="I40:I42"/>
    <mergeCell ref="C40:C42"/>
    <mergeCell ref="D40:D42"/>
    <mergeCell ref="E40:E42"/>
    <mergeCell ref="B3:I3"/>
    <mergeCell ref="B5:I5"/>
    <mergeCell ref="B34:I34"/>
    <mergeCell ref="B36:I36"/>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Roman,Regular"&amp;20- 44 -</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5"/>
  <dimension ref="B1:V77"/>
  <sheetViews>
    <sheetView rightToLeft="1" view="pageBreakPreview" zoomScale="50" zoomScaleNormal="50" zoomScaleSheetLayoutView="50" workbookViewId="0"/>
  </sheetViews>
  <sheetFormatPr defaultRowHeight="15" x14ac:dyDescent="0.35"/>
  <cols>
    <col min="1" max="1" width="9.140625" style="48"/>
    <col min="2" max="2" width="56.28515625" style="48" customWidth="1"/>
    <col min="3" max="8" width="15" style="48" customWidth="1"/>
    <col min="9" max="9" width="55" style="48" customWidth="1"/>
    <col min="10" max="10" width="13.85546875" style="48" bestFit="1" customWidth="1"/>
    <col min="11" max="12" width="21.42578125" style="48" customWidth="1"/>
    <col min="13" max="13" width="19.85546875" style="48" customWidth="1"/>
    <col min="14" max="15" width="21.42578125" style="48" customWidth="1"/>
    <col min="16" max="16" width="19.42578125" style="48" customWidth="1"/>
    <col min="17" max="17" width="19.85546875" style="48" customWidth="1"/>
    <col min="18" max="18" width="19.85546875" style="48" bestFit="1" customWidth="1"/>
    <col min="19" max="16384" width="9.140625" style="48"/>
  </cols>
  <sheetData>
    <row r="1" spans="2:22" s="76" customFormat="1" ht="15" customHeight="1" x14ac:dyDescent="0.65">
      <c r="C1" s="75"/>
      <c r="D1" s="75"/>
      <c r="E1" s="75"/>
      <c r="F1" s="75"/>
      <c r="G1" s="75"/>
      <c r="H1" s="75"/>
      <c r="I1" s="75"/>
      <c r="J1" s="75"/>
      <c r="K1" s="75"/>
      <c r="L1" s="75"/>
      <c r="M1" s="75"/>
      <c r="N1" s="75"/>
      <c r="O1" s="75"/>
      <c r="P1" s="75"/>
      <c r="Q1" s="75"/>
      <c r="R1" s="75"/>
      <c r="S1" s="75"/>
      <c r="T1" s="75"/>
      <c r="U1" s="75"/>
      <c r="V1" s="75"/>
    </row>
    <row r="2" spans="2:22" s="76" customFormat="1" ht="1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1" t="s">
        <v>1889</v>
      </c>
      <c r="C3" s="1772"/>
      <c r="D3" s="1772"/>
      <c r="E3" s="1772"/>
      <c r="F3" s="1772"/>
      <c r="G3" s="1772"/>
      <c r="H3" s="1772"/>
      <c r="I3" s="1772"/>
    </row>
    <row r="4" spans="2:22" s="5" customFormat="1" ht="9.75" customHeight="1" x14ac:dyDescent="0.85">
      <c r="B4" s="1578"/>
      <c r="C4" s="1578"/>
      <c r="D4" s="1578"/>
      <c r="E4" s="1578"/>
      <c r="F4" s="1578"/>
      <c r="G4" s="1578"/>
      <c r="H4" s="1578"/>
      <c r="I4" s="1578"/>
      <c r="J4" s="2"/>
    </row>
    <row r="5" spans="2:22" ht="36.75" x14ac:dyDescent="0.85">
      <c r="B5" s="1771" t="s">
        <v>1890</v>
      </c>
      <c r="C5" s="1772"/>
      <c r="D5" s="1772"/>
      <c r="E5" s="1772"/>
      <c r="F5" s="1772"/>
      <c r="G5" s="1772"/>
      <c r="H5" s="1772"/>
      <c r="I5" s="1772"/>
    </row>
    <row r="6" spans="2:22" ht="12.75" customHeight="1" x14ac:dyDescent="0.65">
      <c r="B6" s="75"/>
      <c r="C6" s="75"/>
      <c r="D6" s="75"/>
      <c r="E6" s="75"/>
      <c r="F6" s="75"/>
      <c r="G6" s="75"/>
      <c r="H6" s="75"/>
      <c r="I6" s="75"/>
      <c r="J6" s="75"/>
      <c r="K6" s="75"/>
      <c r="L6" s="75"/>
      <c r="M6" s="75"/>
      <c r="N6" s="75"/>
      <c r="O6" s="75"/>
      <c r="P6" s="75"/>
      <c r="Q6" s="75"/>
      <c r="R6" s="75"/>
      <c r="S6" s="75"/>
      <c r="T6" s="75"/>
      <c r="U6" s="75"/>
    </row>
    <row r="7" spans="2:22" s="37" customFormat="1" ht="22.5" x14ac:dyDescent="0.5">
      <c r="B7" s="700" t="s">
        <v>1752</v>
      </c>
      <c r="C7" s="417"/>
      <c r="D7" s="417"/>
      <c r="E7" s="417"/>
      <c r="F7" s="417"/>
      <c r="G7" s="417"/>
      <c r="H7" s="417"/>
      <c r="I7" s="701" t="s">
        <v>1756</v>
      </c>
      <c r="J7" s="417"/>
      <c r="K7" s="417"/>
      <c r="U7" s="50"/>
    </row>
    <row r="8" spans="2:22" ht="20.25" customHeight="1" thickBot="1" x14ac:dyDescent="0.7">
      <c r="B8" s="75"/>
      <c r="C8" s="75"/>
      <c r="D8" s="75"/>
      <c r="E8" s="75"/>
      <c r="F8" s="75"/>
      <c r="G8" s="75"/>
      <c r="H8" s="75"/>
      <c r="I8" s="75"/>
      <c r="J8" s="75"/>
      <c r="K8" s="75"/>
      <c r="L8" s="75"/>
      <c r="M8" s="75"/>
      <c r="N8" s="75"/>
      <c r="O8" s="75"/>
      <c r="P8" s="75"/>
      <c r="Q8" s="75"/>
      <c r="R8" s="75"/>
      <c r="S8" s="75"/>
      <c r="T8" s="75"/>
      <c r="U8" s="75"/>
    </row>
    <row r="9" spans="2:22" s="359" customFormat="1" ht="23.1" customHeight="1" thickTop="1" x14ac:dyDescent="0.7">
      <c r="B9" s="1946" t="s">
        <v>887</v>
      </c>
      <c r="C9" s="1758">
        <v>2010</v>
      </c>
      <c r="D9" s="1758">
        <v>2011</v>
      </c>
      <c r="E9" s="1758">
        <v>2012</v>
      </c>
      <c r="F9" s="1758">
        <v>2013</v>
      </c>
      <c r="G9" s="1758">
        <v>2014</v>
      </c>
      <c r="H9" s="1758" t="s">
        <v>1934</v>
      </c>
      <c r="I9" s="1949" t="s">
        <v>886</v>
      </c>
      <c r="J9" s="519"/>
      <c r="M9" s="519"/>
    </row>
    <row r="10" spans="2:22" s="359" customFormat="1" ht="23.1" customHeight="1" x14ac:dyDescent="0.7">
      <c r="B10" s="1947"/>
      <c r="C10" s="1759"/>
      <c r="D10" s="1759"/>
      <c r="E10" s="1759"/>
      <c r="F10" s="1759"/>
      <c r="G10" s="1759"/>
      <c r="H10" s="1759"/>
      <c r="I10" s="1950"/>
    </row>
    <row r="11" spans="2:22" s="359" customFormat="1" ht="23.1" customHeight="1" x14ac:dyDescent="0.7">
      <c r="B11" s="1948"/>
      <c r="C11" s="1760"/>
      <c r="D11" s="1760"/>
      <c r="E11" s="1760"/>
      <c r="F11" s="1760"/>
      <c r="G11" s="1760"/>
      <c r="H11" s="1760"/>
      <c r="I11" s="1951"/>
    </row>
    <row r="12" spans="2:22" s="645" customFormat="1" ht="9.9499999999999993" customHeight="1" x14ac:dyDescent="0.7">
      <c r="B12" s="690"/>
      <c r="C12" s="463"/>
      <c r="D12" s="463"/>
      <c r="E12" s="463"/>
      <c r="F12" s="463"/>
      <c r="G12" s="463"/>
      <c r="H12" s="463"/>
      <c r="I12" s="691"/>
    </row>
    <row r="13" spans="2:22" s="859" customFormat="1" ht="30.75" x14ac:dyDescent="0.2">
      <c r="B13" s="726" t="s">
        <v>422</v>
      </c>
      <c r="C13" s="858"/>
      <c r="D13" s="858"/>
      <c r="E13" s="858"/>
      <c r="F13" s="858"/>
      <c r="G13" s="858"/>
      <c r="H13" s="858"/>
      <c r="I13" s="863" t="s">
        <v>521</v>
      </c>
    </row>
    <row r="14" spans="2:22" s="602" customFormat="1" ht="9.9499999999999993" customHeight="1" x14ac:dyDescent="0.2">
      <c r="B14" s="726"/>
      <c r="C14" s="600"/>
      <c r="D14" s="600"/>
      <c r="E14" s="600"/>
      <c r="F14" s="600"/>
      <c r="G14" s="600"/>
      <c r="H14" s="600"/>
      <c r="I14" s="863"/>
    </row>
    <row r="15" spans="2:22" s="558" customFormat="1" ht="23.1" customHeight="1" x14ac:dyDescent="0.2">
      <c r="B15" s="860" t="s">
        <v>420</v>
      </c>
      <c r="C15" s="868">
        <v>569063.92938768235</v>
      </c>
      <c r="D15" s="868">
        <v>505106.91254537803</v>
      </c>
      <c r="E15" s="868">
        <v>196452.33140692691</v>
      </c>
      <c r="F15" s="868">
        <v>174933.46958166998</v>
      </c>
      <c r="G15" s="868">
        <v>175794.84619393427</v>
      </c>
      <c r="H15" s="868">
        <v>210064.92042098072</v>
      </c>
      <c r="I15" s="864" t="s">
        <v>421</v>
      </c>
    </row>
    <row r="16" spans="2:22" s="602" customFormat="1" ht="23.1" customHeight="1" x14ac:dyDescent="0.2">
      <c r="B16" s="861" t="s">
        <v>113</v>
      </c>
      <c r="C16" s="869">
        <v>99526.492979923903</v>
      </c>
      <c r="D16" s="869">
        <v>76012.651503000001</v>
      </c>
      <c r="E16" s="869">
        <v>54290.191012348434</v>
      </c>
      <c r="F16" s="869">
        <v>60817.665253550033</v>
      </c>
      <c r="G16" s="869">
        <v>67050.786434270005</v>
      </c>
      <c r="H16" s="869">
        <v>86808.557139399985</v>
      </c>
      <c r="I16" s="865" t="s">
        <v>522</v>
      </c>
      <c r="J16" s="558"/>
    </row>
    <row r="17" spans="2:10" s="602" customFormat="1" ht="23.1" customHeight="1" x14ac:dyDescent="0.2">
      <c r="B17" s="861" t="s">
        <v>911</v>
      </c>
      <c r="C17" s="869">
        <v>5300.9006920000002</v>
      </c>
      <c r="D17" s="869">
        <v>635.8038590000001</v>
      </c>
      <c r="E17" s="869">
        <v>112.69606900000001</v>
      </c>
      <c r="F17" s="869">
        <v>118.82071947999999</v>
      </c>
      <c r="G17" s="869">
        <v>71.969504309999991</v>
      </c>
      <c r="H17" s="869">
        <v>64.53818407</v>
      </c>
      <c r="I17" s="865" t="s">
        <v>912</v>
      </c>
      <c r="J17" s="558"/>
    </row>
    <row r="18" spans="2:10" s="602" customFormat="1" ht="23.1" customHeight="1" x14ac:dyDescent="0.2">
      <c r="B18" s="861" t="s">
        <v>1785</v>
      </c>
      <c r="C18" s="869">
        <v>20089.052829</v>
      </c>
      <c r="D18" s="869">
        <v>17621.510517732</v>
      </c>
      <c r="E18" s="869">
        <v>12652.110598298499</v>
      </c>
      <c r="F18" s="869">
        <v>35062.595585799987</v>
      </c>
      <c r="G18" s="869">
        <v>45647.920229215117</v>
      </c>
      <c r="H18" s="869">
        <v>53119.733492775769</v>
      </c>
      <c r="I18" s="865" t="s">
        <v>228</v>
      </c>
      <c r="J18" s="558"/>
    </row>
    <row r="19" spans="2:10" s="602" customFormat="1" ht="23.1" customHeight="1" x14ac:dyDescent="0.2">
      <c r="B19" s="861" t="s">
        <v>591</v>
      </c>
      <c r="C19" s="869">
        <v>261932.52650585002</v>
      </c>
      <c r="D19" s="869">
        <v>243107.49331164599</v>
      </c>
      <c r="E19" s="869">
        <v>42640.445498279994</v>
      </c>
      <c r="F19" s="869">
        <v>9760.355711199998</v>
      </c>
      <c r="G19" s="869">
        <v>6413.5946020600004</v>
      </c>
      <c r="H19" s="869">
        <v>9610.9543149599995</v>
      </c>
      <c r="I19" s="865" t="s">
        <v>114</v>
      </c>
      <c r="J19" s="558"/>
    </row>
    <row r="20" spans="2:10" s="602" customFormat="1" ht="23.1" customHeight="1" x14ac:dyDescent="0.2">
      <c r="B20" s="861" t="s">
        <v>115</v>
      </c>
      <c r="C20" s="869">
        <v>4317.2019314999998</v>
      </c>
      <c r="D20" s="869">
        <v>4459.9145630000003</v>
      </c>
      <c r="E20" s="869">
        <v>2507.821688</v>
      </c>
      <c r="F20" s="869">
        <v>4905.9877626699981</v>
      </c>
      <c r="G20" s="869">
        <v>5633.5135208199972</v>
      </c>
      <c r="H20" s="869">
        <v>13699.658552800003</v>
      </c>
      <c r="I20" s="865" t="s">
        <v>523</v>
      </c>
      <c r="J20" s="558"/>
    </row>
    <row r="21" spans="2:10" s="602" customFormat="1" ht="23.1" customHeight="1" x14ac:dyDescent="0.2">
      <c r="B21" s="861" t="s">
        <v>116</v>
      </c>
      <c r="C21" s="869">
        <v>32517.822616000001</v>
      </c>
      <c r="D21" s="869">
        <v>36571.299940999997</v>
      </c>
      <c r="E21" s="869">
        <v>16967.657787</v>
      </c>
      <c r="F21" s="869">
        <v>15400.800827420004</v>
      </c>
      <c r="G21" s="869">
        <v>20379.460988820003</v>
      </c>
      <c r="H21" s="869">
        <v>15895.165067525999</v>
      </c>
      <c r="I21" s="865" t="s">
        <v>524</v>
      </c>
      <c r="J21" s="558"/>
    </row>
    <row r="22" spans="2:10" s="602" customFormat="1" ht="23.1" customHeight="1" x14ac:dyDescent="0.2">
      <c r="B22" s="861" t="s">
        <v>117</v>
      </c>
      <c r="C22" s="869">
        <v>52723.76027796635</v>
      </c>
      <c r="D22" s="869">
        <v>46176.025999999998</v>
      </c>
      <c r="E22" s="869">
        <v>35140.965260999998</v>
      </c>
      <c r="F22" s="869">
        <v>29362.199741329954</v>
      </c>
      <c r="G22" s="869">
        <v>14903.706174189152</v>
      </c>
      <c r="H22" s="869">
        <v>14469.818971337236</v>
      </c>
      <c r="I22" s="865" t="s">
        <v>118</v>
      </c>
      <c r="J22" s="558"/>
    </row>
    <row r="23" spans="2:10" s="602" customFormat="1" ht="23.1" customHeight="1" x14ac:dyDescent="0.2">
      <c r="B23" s="861" t="s">
        <v>119</v>
      </c>
      <c r="C23" s="869">
        <v>11287.613732000002</v>
      </c>
      <c r="D23" s="869">
        <v>7787.771850000001</v>
      </c>
      <c r="E23" s="869">
        <v>9120.401382</v>
      </c>
      <c r="F23" s="869">
        <v>7085.1104791700018</v>
      </c>
      <c r="G23" s="869">
        <v>4217.4050163800011</v>
      </c>
      <c r="H23" s="869">
        <v>2808.5287411703434</v>
      </c>
      <c r="I23" s="865" t="s">
        <v>229</v>
      </c>
      <c r="J23" s="558"/>
    </row>
    <row r="24" spans="2:10" s="602" customFormat="1" ht="23.1" customHeight="1" x14ac:dyDescent="0.2">
      <c r="B24" s="861" t="s">
        <v>592</v>
      </c>
      <c r="C24" s="869">
        <v>37368.284823442089</v>
      </c>
      <c r="D24" s="869">
        <v>44734.440999999999</v>
      </c>
      <c r="E24" s="869">
        <v>23020.042111000002</v>
      </c>
      <c r="F24" s="869">
        <v>12419.933501050016</v>
      </c>
      <c r="G24" s="869">
        <v>11476.489723869998</v>
      </c>
      <c r="H24" s="869">
        <v>13587.965956941422</v>
      </c>
      <c r="I24" s="865" t="s">
        <v>226</v>
      </c>
      <c r="J24" s="558"/>
    </row>
    <row r="25" spans="2:10" s="602" customFormat="1" ht="23.1" customHeight="1" x14ac:dyDescent="0.2">
      <c r="B25" s="861" t="s">
        <v>593</v>
      </c>
      <c r="C25" s="869">
        <v>44000.273000000001</v>
      </c>
      <c r="D25" s="869">
        <v>28000</v>
      </c>
      <c r="E25" s="869">
        <v>0</v>
      </c>
      <c r="F25" s="869">
        <v>0</v>
      </c>
      <c r="G25" s="869">
        <v>0</v>
      </c>
      <c r="H25" s="869">
        <v>0</v>
      </c>
      <c r="I25" s="865" t="s">
        <v>227</v>
      </c>
      <c r="J25" s="558"/>
    </row>
    <row r="26" spans="2:10" s="602" customFormat="1" ht="9.9499999999999993" customHeight="1" x14ac:dyDescent="0.2">
      <c r="B26" s="726"/>
      <c r="C26" s="870"/>
      <c r="D26" s="870"/>
      <c r="E26" s="870"/>
      <c r="F26" s="870"/>
      <c r="G26" s="870"/>
      <c r="H26" s="870"/>
      <c r="I26" s="863"/>
    </row>
    <row r="27" spans="2:10" s="558" customFormat="1" ht="23.1" customHeight="1" x14ac:dyDescent="0.2">
      <c r="B27" s="860" t="s">
        <v>843</v>
      </c>
      <c r="C27" s="868">
        <v>812208.65754714911</v>
      </c>
      <c r="D27" s="868">
        <v>964928.3083880971</v>
      </c>
      <c r="E27" s="868">
        <v>794277.43102509412</v>
      </c>
      <c r="F27" s="868">
        <v>944926.23297848238</v>
      </c>
      <c r="G27" s="868">
        <v>1562845.5748846903</v>
      </c>
      <c r="H27" s="868">
        <v>1497340.4330494003</v>
      </c>
      <c r="I27" s="864" t="s">
        <v>594</v>
      </c>
    </row>
    <row r="28" spans="2:10" s="602" customFormat="1" ht="23.1" customHeight="1" x14ac:dyDescent="0.2">
      <c r="B28" s="861" t="s">
        <v>113</v>
      </c>
      <c r="C28" s="869">
        <v>130512.606331</v>
      </c>
      <c r="D28" s="869">
        <v>143731.385381</v>
      </c>
      <c r="E28" s="869">
        <v>138579.99031299999</v>
      </c>
      <c r="F28" s="869">
        <v>245878.15460237011</v>
      </c>
      <c r="G28" s="869">
        <v>393023.65758295008</v>
      </c>
      <c r="H28" s="869">
        <v>322908.32800346997</v>
      </c>
      <c r="I28" s="865" t="s">
        <v>522</v>
      </c>
      <c r="J28" s="558"/>
    </row>
    <row r="29" spans="2:10" s="602" customFormat="1" ht="23.1" customHeight="1" x14ac:dyDescent="0.2">
      <c r="B29" s="861" t="s">
        <v>911</v>
      </c>
      <c r="C29" s="869">
        <v>17753.574718</v>
      </c>
      <c r="D29" s="869">
        <v>15726.174999999999</v>
      </c>
      <c r="E29" s="869">
        <v>6309.2424950000004</v>
      </c>
      <c r="F29" s="869">
        <v>8440.7565331799942</v>
      </c>
      <c r="G29" s="869">
        <v>12849.168378509999</v>
      </c>
      <c r="H29" s="869">
        <v>7685.9744284400003</v>
      </c>
      <c r="I29" s="865" t="s">
        <v>912</v>
      </c>
      <c r="J29" s="558"/>
    </row>
    <row r="30" spans="2:10" s="602" customFormat="1" ht="23.1" customHeight="1" x14ac:dyDescent="0.2">
      <c r="B30" s="861" t="s">
        <v>1785</v>
      </c>
      <c r="C30" s="869">
        <v>37632.706008000001</v>
      </c>
      <c r="D30" s="869">
        <v>36238.490562999999</v>
      </c>
      <c r="E30" s="869">
        <v>24319.387993</v>
      </c>
      <c r="F30" s="869">
        <v>19855.026918029995</v>
      </c>
      <c r="G30" s="869">
        <v>35149.291974899999</v>
      </c>
      <c r="H30" s="869">
        <v>63290.707436730008</v>
      </c>
      <c r="I30" s="865" t="s">
        <v>228</v>
      </c>
      <c r="J30" s="558"/>
    </row>
    <row r="31" spans="2:10" s="602" customFormat="1" ht="23.1" customHeight="1" x14ac:dyDescent="0.2">
      <c r="B31" s="861" t="s">
        <v>591</v>
      </c>
      <c r="C31" s="869">
        <v>159609.72758097656</v>
      </c>
      <c r="D31" s="869">
        <v>187068.86364940787</v>
      </c>
      <c r="E31" s="869">
        <v>326175.00727809407</v>
      </c>
      <c r="F31" s="869">
        <v>443719.77067387244</v>
      </c>
      <c r="G31" s="869">
        <v>608049.98146724002</v>
      </c>
      <c r="H31" s="869">
        <v>631713.64826459019</v>
      </c>
      <c r="I31" s="865" t="s">
        <v>114</v>
      </c>
      <c r="J31" s="558"/>
    </row>
    <row r="32" spans="2:10" s="602" customFormat="1" ht="23.1" customHeight="1" x14ac:dyDescent="0.2">
      <c r="B32" s="861" t="s">
        <v>115</v>
      </c>
      <c r="C32" s="869">
        <v>8356.1664799999999</v>
      </c>
      <c r="D32" s="869">
        <v>16702.847072</v>
      </c>
      <c r="E32" s="869">
        <v>14739.495054999999</v>
      </c>
      <c r="F32" s="869">
        <v>18376.202941559986</v>
      </c>
      <c r="G32" s="869">
        <v>42153.967417279993</v>
      </c>
      <c r="H32" s="869">
        <v>30317.301109340002</v>
      </c>
      <c r="I32" s="865" t="s">
        <v>523</v>
      </c>
      <c r="J32" s="558"/>
    </row>
    <row r="33" spans="2:10" s="602" customFormat="1" ht="23.1" customHeight="1" x14ac:dyDescent="0.2">
      <c r="B33" s="861" t="s">
        <v>116</v>
      </c>
      <c r="C33" s="869">
        <v>105918.01503235997</v>
      </c>
      <c r="D33" s="869">
        <v>124782.40087100001</v>
      </c>
      <c r="E33" s="869">
        <v>91510.344887999992</v>
      </c>
      <c r="F33" s="869">
        <v>83412.50680582998</v>
      </c>
      <c r="G33" s="869">
        <v>133285.65763169</v>
      </c>
      <c r="H33" s="869">
        <v>156811.74106692002</v>
      </c>
      <c r="I33" s="865" t="s">
        <v>524</v>
      </c>
      <c r="J33" s="558"/>
    </row>
    <row r="34" spans="2:10" s="602" customFormat="1" ht="23.1" customHeight="1" x14ac:dyDescent="0.2">
      <c r="B34" s="861" t="s">
        <v>117</v>
      </c>
      <c r="C34" s="869">
        <v>170490.026552</v>
      </c>
      <c r="D34" s="869">
        <v>221776.26797099999</v>
      </c>
      <c r="E34" s="869">
        <v>112628.529463</v>
      </c>
      <c r="F34" s="869">
        <v>77965.285799339981</v>
      </c>
      <c r="G34" s="869">
        <v>183642.03359669997</v>
      </c>
      <c r="H34" s="869">
        <v>146757.46351444334</v>
      </c>
      <c r="I34" s="865" t="s">
        <v>118</v>
      </c>
      <c r="J34" s="558"/>
    </row>
    <row r="35" spans="2:10" s="602" customFormat="1" ht="23.1" customHeight="1" x14ac:dyDescent="0.2">
      <c r="B35" s="861" t="s">
        <v>119</v>
      </c>
      <c r="C35" s="869">
        <v>167211.100921</v>
      </c>
      <c r="D35" s="869">
        <v>203900.90168668926</v>
      </c>
      <c r="E35" s="869">
        <v>73099.14596899999</v>
      </c>
      <c r="F35" s="869">
        <v>38338.447041229971</v>
      </c>
      <c r="G35" s="869">
        <v>130881.39241082003</v>
      </c>
      <c r="H35" s="869">
        <v>117457.54082517</v>
      </c>
      <c r="I35" s="865" t="s">
        <v>229</v>
      </c>
      <c r="J35" s="558"/>
    </row>
    <row r="36" spans="2:10" s="602" customFormat="1" ht="23.1" customHeight="1" x14ac:dyDescent="0.2">
      <c r="B36" s="861" t="s">
        <v>592</v>
      </c>
      <c r="C36" s="869">
        <v>14692.618349812501</v>
      </c>
      <c r="D36" s="869">
        <v>15000.976194000001</v>
      </c>
      <c r="E36" s="869">
        <v>6916.0744570000006</v>
      </c>
      <c r="F36" s="869">
        <v>8940.0816630699956</v>
      </c>
      <c r="G36" s="869">
        <v>23810.424424600002</v>
      </c>
      <c r="H36" s="869">
        <v>20397.72840029667</v>
      </c>
      <c r="I36" s="865" t="s">
        <v>226</v>
      </c>
      <c r="J36" s="558"/>
    </row>
    <row r="37" spans="2:10" s="602" customFormat="1" ht="23.1" customHeight="1" x14ac:dyDescent="0.2">
      <c r="B37" s="861" t="s">
        <v>593</v>
      </c>
      <c r="C37" s="869">
        <v>32.115574000000002</v>
      </c>
      <c r="D37" s="869">
        <v>0</v>
      </c>
      <c r="E37" s="869">
        <v>0.213114</v>
      </c>
      <c r="F37" s="869">
        <v>0</v>
      </c>
      <c r="G37" s="869">
        <v>0</v>
      </c>
      <c r="H37" s="869">
        <v>0</v>
      </c>
      <c r="I37" s="865" t="s">
        <v>227</v>
      </c>
    </row>
    <row r="38" spans="2:10" s="602" customFormat="1" ht="9.9499999999999993" customHeight="1" thickBot="1" x14ac:dyDescent="0.25">
      <c r="B38" s="851"/>
      <c r="C38" s="1549"/>
      <c r="D38" s="1549"/>
      <c r="E38" s="1549"/>
      <c r="F38" s="1549"/>
      <c r="G38" s="1549"/>
      <c r="H38" s="1549"/>
      <c r="I38" s="866"/>
    </row>
    <row r="39" spans="2:10" s="602" customFormat="1" ht="9.9499999999999993" customHeight="1" thickTop="1" x14ac:dyDescent="0.2">
      <c r="B39" s="852"/>
      <c r="C39" s="869"/>
      <c r="D39" s="869"/>
      <c r="E39" s="869"/>
      <c r="F39" s="869"/>
      <c r="G39" s="869"/>
      <c r="H39" s="869"/>
      <c r="I39" s="865"/>
    </row>
    <row r="40" spans="2:10" s="859" customFormat="1" ht="23.1" customHeight="1" x14ac:dyDescent="0.2">
      <c r="B40" s="850" t="s">
        <v>0</v>
      </c>
      <c r="C40" s="871"/>
      <c r="D40" s="871"/>
      <c r="E40" s="871"/>
      <c r="F40" s="871"/>
      <c r="G40" s="871"/>
      <c r="H40" s="871"/>
      <c r="I40" s="863" t="s">
        <v>741</v>
      </c>
    </row>
    <row r="41" spans="2:10" s="602" customFormat="1" ht="9.9499999999999993" customHeight="1" x14ac:dyDescent="0.2">
      <c r="B41" s="726"/>
      <c r="C41" s="870"/>
      <c r="D41" s="870"/>
      <c r="E41" s="870"/>
      <c r="F41" s="870"/>
      <c r="G41" s="870"/>
      <c r="H41" s="870"/>
      <c r="I41" s="863"/>
    </row>
    <row r="42" spans="2:10" s="558" customFormat="1" ht="23.1" customHeight="1" x14ac:dyDescent="0.2">
      <c r="B42" s="860" t="s">
        <v>420</v>
      </c>
      <c r="C42" s="868">
        <v>569064.41614368232</v>
      </c>
      <c r="D42" s="868">
        <v>505106.91338355985</v>
      </c>
      <c r="E42" s="868">
        <v>196452.33140692694</v>
      </c>
      <c r="F42" s="868">
        <v>174933.46958167027</v>
      </c>
      <c r="G42" s="868">
        <v>175794.746193934</v>
      </c>
      <c r="H42" s="868">
        <v>210064.9204209809</v>
      </c>
      <c r="I42" s="864" t="s">
        <v>421</v>
      </c>
    </row>
    <row r="43" spans="2:10" s="602" customFormat="1" ht="23.1" customHeight="1" x14ac:dyDescent="0.2">
      <c r="B43" s="852" t="s">
        <v>638</v>
      </c>
      <c r="C43" s="869">
        <v>199144.37800734624</v>
      </c>
      <c r="D43" s="869">
        <v>171551.17131618183</v>
      </c>
      <c r="E43" s="869">
        <v>87581.361845348438</v>
      </c>
      <c r="F43" s="869">
        <v>78215.362484500365</v>
      </c>
      <c r="G43" s="869">
        <v>85009.685264880085</v>
      </c>
      <c r="H43" s="869">
        <v>108682.77672996941</v>
      </c>
      <c r="I43" s="865" t="s">
        <v>296</v>
      </c>
    </row>
    <row r="44" spans="2:10" s="602" customFormat="1" ht="23.1" customHeight="1" x14ac:dyDescent="0.2">
      <c r="B44" s="852" t="s">
        <v>769</v>
      </c>
      <c r="C44" s="869">
        <v>362031.03813633614</v>
      </c>
      <c r="D44" s="869">
        <v>328006.93832137802</v>
      </c>
      <c r="E44" s="869">
        <v>102331.2328695785</v>
      </c>
      <c r="F44" s="869">
        <v>90739.877161319891</v>
      </c>
      <c r="G44" s="869">
        <v>87722.573637464317</v>
      </c>
      <c r="H44" s="869">
        <v>98322.622526213221</v>
      </c>
      <c r="I44" s="867" t="s">
        <v>770</v>
      </c>
    </row>
    <row r="45" spans="2:10" s="602" customFormat="1" ht="23.1" customHeight="1" x14ac:dyDescent="0.2">
      <c r="B45" s="852" t="s">
        <v>567</v>
      </c>
      <c r="C45" s="869">
        <v>7889</v>
      </c>
      <c r="D45" s="869">
        <v>5548.8037459999996</v>
      </c>
      <c r="E45" s="869">
        <v>6539.7366920000004</v>
      </c>
      <c r="F45" s="869">
        <v>5978.2299358500049</v>
      </c>
      <c r="G45" s="869">
        <v>3062.4872915896199</v>
      </c>
      <c r="H45" s="869">
        <v>3059.5211647982537</v>
      </c>
      <c r="I45" s="865" t="s">
        <v>297</v>
      </c>
    </row>
    <row r="46" spans="2:10" s="602" customFormat="1" ht="9.9499999999999993" customHeight="1" x14ac:dyDescent="0.2">
      <c r="B46" s="726"/>
      <c r="C46" s="870"/>
      <c r="D46" s="870"/>
      <c r="E46" s="870"/>
      <c r="F46" s="870"/>
      <c r="G46" s="870"/>
      <c r="H46" s="870"/>
      <c r="I46" s="863"/>
    </row>
    <row r="47" spans="2:10" s="558" customFormat="1" ht="23.1" customHeight="1" x14ac:dyDescent="0.2">
      <c r="B47" s="860" t="s">
        <v>843</v>
      </c>
      <c r="C47" s="868">
        <v>812208.65754714888</v>
      </c>
      <c r="D47" s="868">
        <v>964927.99888049858</v>
      </c>
      <c r="E47" s="868">
        <v>794277.43102509412</v>
      </c>
      <c r="F47" s="868">
        <v>944925.56128227455</v>
      </c>
      <c r="G47" s="868">
        <v>1562845.5748846889</v>
      </c>
      <c r="H47" s="868">
        <v>1497339.569655857</v>
      </c>
      <c r="I47" s="864" t="s">
        <v>594</v>
      </c>
    </row>
    <row r="48" spans="2:10" s="602" customFormat="1" ht="23.1" customHeight="1" x14ac:dyDescent="0.2">
      <c r="B48" s="852" t="s">
        <v>638</v>
      </c>
      <c r="C48" s="869">
        <v>113855.63814503865</v>
      </c>
      <c r="D48" s="869">
        <v>118826.4</v>
      </c>
      <c r="E48" s="869">
        <v>103220.661721</v>
      </c>
      <c r="F48" s="869">
        <v>137534</v>
      </c>
      <c r="G48" s="869">
        <v>275245.99415308994</v>
      </c>
      <c r="H48" s="869">
        <v>186311.58108062073</v>
      </c>
      <c r="I48" s="865" t="s">
        <v>296</v>
      </c>
    </row>
    <row r="49" spans="2:9" s="602" customFormat="1" ht="23.1" customHeight="1" x14ac:dyDescent="0.2">
      <c r="B49" s="852" t="s">
        <v>769</v>
      </c>
      <c r="C49" s="869">
        <v>534117.26256811025</v>
      </c>
      <c r="D49" s="869">
        <v>643559.63199740788</v>
      </c>
      <c r="E49" s="869">
        <v>616627.40964809409</v>
      </c>
      <c r="F49" s="869">
        <v>760793.63681391452</v>
      </c>
      <c r="G49" s="869">
        <v>1147438.7114645594</v>
      </c>
      <c r="H49" s="869">
        <v>1184231</v>
      </c>
      <c r="I49" s="867" t="s">
        <v>770</v>
      </c>
    </row>
    <row r="50" spans="2:9" s="602" customFormat="1" ht="23.1" customHeight="1" x14ac:dyDescent="0.2">
      <c r="B50" s="852" t="s">
        <v>567</v>
      </c>
      <c r="C50" s="869">
        <v>164235.756834</v>
      </c>
      <c r="D50" s="869">
        <v>202541.96688309064</v>
      </c>
      <c r="E50" s="869">
        <v>74429.359656000001</v>
      </c>
      <c r="F50" s="869">
        <v>46597.924468360019</v>
      </c>
      <c r="G50" s="869">
        <v>140160.86926703952</v>
      </c>
      <c r="H50" s="869">
        <v>126796.98857523641</v>
      </c>
      <c r="I50" s="865" t="s">
        <v>297</v>
      </c>
    </row>
    <row r="51" spans="2:9" s="602" customFormat="1" ht="9.9499999999999993" customHeight="1" thickBot="1" x14ac:dyDescent="0.25">
      <c r="B51" s="851"/>
      <c r="C51" s="1549"/>
      <c r="D51" s="1549"/>
      <c r="E51" s="1549"/>
      <c r="F51" s="1549"/>
      <c r="G51" s="1549"/>
      <c r="H51" s="1549"/>
      <c r="I51" s="866"/>
    </row>
    <row r="52" spans="2:9" s="602" customFormat="1" ht="9.9499999999999993" customHeight="1" thickTop="1" x14ac:dyDescent="0.2">
      <c r="B52" s="852"/>
      <c r="C52" s="869"/>
      <c r="D52" s="869"/>
      <c r="E52" s="869"/>
      <c r="F52" s="869"/>
      <c r="G52" s="869"/>
      <c r="H52" s="869"/>
      <c r="I52" s="865"/>
    </row>
    <row r="53" spans="2:9" s="859" customFormat="1" ht="23.1" customHeight="1" x14ac:dyDescent="0.2">
      <c r="B53" s="850" t="s">
        <v>595</v>
      </c>
      <c r="C53" s="871"/>
      <c r="D53" s="871"/>
      <c r="E53" s="871"/>
      <c r="F53" s="871"/>
      <c r="G53" s="871"/>
      <c r="H53" s="871"/>
      <c r="I53" s="863" t="s">
        <v>405</v>
      </c>
    </row>
    <row r="54" spans="2:9" s="602" customFormat="1" ht="9.9499999999999993" customHeight="1" x14ac:dyDescent="0.2">
      <c r="B54" s="726"/>
      <c r="C54" s="870"/>
      <c r="D54" s="870"/>
      <c r="E54" s="870"/>
      <c r="F54" s="870"/>
      <c r="G54" s="870"/>
      <c r="H54" s="870"/>
      <c r="I54" s="863"/>
    </row>
    <row r="55" spans="2:9" s="558" customFormat="1" ht="23.1" customHeight="1" x14ac:dyDescent="0.2">
      <c r="B55" s="860" t="s">
        <v>420</v>
      </c>
      <c r="C55" s="868">
        <v>569064.06414559169</v>
      </c>
      <c r="D55" s="868">
        <v>505106.91338355985</v>
      </c>
      <c r="E55" s="868">
        <v>196452.33140692694</v>
      </c>
      <c r="F55" s="868">
        <v>174933.4695816703</v>
      </c>
      <c r="G55" s="868">
        <v>175794.8461939343</v>
      </c>
      <c r="H55" s="868">
        <v>210064.92042098043</v>
      </c>
      <c r="I55" s="864" t="s">
        <v>421</v>
      </c>
    </row>
    <row r="56" spans="2:9" s="602" customFormat="1" ht="23.1" customHeight="1" x14ac:dyDescent="0.2">
      <c r="B56" s="852" t="s">
        <v>60</v>
      </c>
      <c r="C56" s="869">
        <v>281466.98200531985</v>
      </c>
      <c r="D56" s="869">
        <v>250402.84499342</v>
      </c>
      <c r="E56" s="869">
        <v>82147.101642462439</v>
      </c>
      <c r="F56" s="869">
        <v>84956.312348110048</v>
      </c>
      <c r="G56" s="869">
        <v>96015.814700085146</v>
      </c>
      <c r="H56" s="869">
        <v>125267.62194626797</v>
      </c>
      <c r="I56" s="865" t="s">
        <v>838</v>
      </c>
    </row>
    <row r="57" spans="2:9" s="602" customFormat="1" ht="23.1" customHeight="1" x14ac:dyDescent="0.2">
      <c r="B57" s="862" t="s">
        <v>604</v>
      </c>
      <c r="C57" s="869">
        <v>217557</v>
      </c>
      <c r="D57" s="869">
        <v>193394.45621357783</v>
      </c>
      <c r="E57" s="869">
        <v>75428.282920280006</v>
      </c>
      <c r="F57" s="869">
        <v>52298.131371650226</v>
      </c>
      <c r="G57" s="869">
        <v>56723.116692720003</v>
      </c>
      <c r="H57" s="869">
        <v>61396.367969130399</v>
      </c>
      <c r="I57" s="865" t="s">
        <v>799</v>
      </c>
    </row>
    <row r="58" spans="2:9" s="602" customFormat="1" ht="23.1" customHeight="1" x14ac:dyDescent="0.2">
      <c r="B58" s="852" t="s">
        <v>800</v>
      </c>
      <c r="C58" s="869">
        <v>70040.082140271857</v>
      </c>
      <c r="D58" s="869">
        <v>61309.612176561997</v>
      </c>
      <c r="E58" s="869">
        <v>38876.946844184502</v>
      </c>
      <c r="F58" s="869">
        <v>37679.025861910035</v>
      </c>
      <c r="G58" s="869">
        <v>23055.914801129151</v>
      </c>
      <c r="H58" s="869">
        <v>23400.930505582084</v>
      </c>
      <c r="I58" s="865" t="s">
        <v>801</v>
      </c>
    </row>
    <row r="59" spans="2:9" s="602" customFormat="1" ht="9.9499999999999993" customHeight="1" x14ac:dyDescent="0.2">
      <c r="B59" s="726"/>
      <c r="C59" s="870"/>
      <c r="D59" s="870"/>
      <c r="E59" s="870"/>
      <c r="F59" s="870"/>
      <c r="G59" s="870"/>
      <c r="H59" s="870"/>
      <c r="I59" s="863"/>
    </row>
    <row r="60" spans="2:9" s="558" customFormat="1" ht="23.1" customHeight="1" x14ac:dyDescent="0.2">
      <c r="B60" s="860" t="s">
        <v>843</v>
      </c>
      <c r="C60" s="868">
        <v>812208.65754714899</v>
      </c>
      <c r="D60" s="868">
        <v>964928.30906409712</v>
      </c>
      <c r="E60" s="868">
        <v>794277.43102509412</v>
      </c>
      <c r="F60" s="868">
        <v>944926.23297848413</v>
      </c>
      <c r="G60" s="868">
        <v>1562846.3654382993</v>
      </c>
      <c r="H60" s="868">
        <v>1497340.4330493999</v>
      </c>
      <c r="I60" s="864" t="s">
        <v>594</v>
      </c>
    </row>
    <row r="61" spans="2:9" s="602" customFormat="1" ht="23.1" customHeight="1" x14ac:dyDescent="0.2">
      <c r="B61" s="852" t="s">
        <v>60</v>
      </c>
      <c r="C61" s="869">
        <v>81152.685188999996</v>
      </c>
      <c r="D61" s="869">
        <v>88365.094586000007</v>
      </c>
      <c r="E61" s="869">
        <v>84764.071447999973</v>
      </c>
      <c r="F61" s="869">
        <v>411730.85679456324</v>
      </c>
      <c r="G61" s="869">
        <v>633689.04617523972</v>
      </c>
      <c r="H61" s="869">
        <v>622062.78444591013</v>
      </c>
      <c r="I61" s="865" t="s">
        <v>838</v>
      </c>
    </row>
    <row r="62" spans="2:9" s="602" customFormat="1" ht="23.1" customHeight="1" x14ac:dyDescent="0.2">
      <c r="B62" s="862" t="s">
        <v>604</v>
      </c>
      <c r="C62" s="869">
        <v>420728.30296365515</v>
      </c>
      <c r="D62" s="869">
        <v>485645.33161909709</v>
      </c>
      <c r="E62" s="869">
        <v>476590.55579109414</v>
      </c>
      <c r="F62" s="869">
        <v>336725.54970236041</v>
      </c>
      <c r="G62" s="869">
        <v>530523</v>
      </c>
      <c r="H62" s="869">
        <v>485046.12910804659</v>
      </c>
      <c r="I62" s="865" t="s">
        <v>799</v>
      </c>
    </row>
    <row r="63" spans="2:9" s="602" customFormat="1" ht="23.1" customHeight="1" x14ac:dyDescent="0.2">
      <c r="B63" s="852" t="s">
        <v>800</v>
      </c>
      <c r="C63" s="869">
        <v>310327.66939449386</v>
      </c>
      <c r="D63" s="869">
        <v>390917.882859</v>
      </c>
      <c r="E63" s="869">
        <v>232922.803786</v>
      </c>
      <c r="F63" s="869">
        <v>196469.82648156042</v>
      </c>
      <c r="G63" s="869">
        <v>398634.31926305953</v>
      </c>
      <c r="H63" s="869">
        <v>390231.51949544315</v>
      </c>
      <c r="I63" s="865" t="s">
        <v>801</v>
      </c>
    </row>
    <row r="64" spans="2:9" s="602" customFormat="1" ht="9.9499999999999993" customHeight="1" thickBot="1" x14ac:dyDescent="0.25">
      <c r="B64" s="851"/>
      <c r="C64" s="1549"/>
      <c r="D64" s="1549"/>
      <c r="E64" s="1549"/>
      <c r="F64" s="1549"/>
      <c r="G64" s="1549"/>
      <c r="H64" s="1549"/>
      <c r="I64" s="866"/>
    </row>
    <row r="65" spans="2:9" s="602" customFormat="1" ht="9.9499999999999993" customHeight="1" thickTop="1" x14ac:dyDescent="0.2">
      <c r="B65" s="852"/>
      <c r="C65" s="869"/>
      <c r="D65" s="869"/>
      <c r="E65" s="869"/>
      <c r="F65" s="869"/>
      <c r="G65" s="869"/>
      <c r="H65" s="869"/>
      <c r="I65" s="865"/>
    </row>
    <row r="66" spans="2:9" s="859" customFormat="1" ht="23.1" customHeight="1" x14ac:dyDescent="0.2">
      <c r="B66" s="850" t="s">
        <v>596</v>
      </c>
      <c r="C66" s="871"/>
      <c r="D66" s="871"/>
      <c r="E66" s="871"/>
      <c r="F66" s="871"/>
      <c r="G66" s="871"/>
      <c r="H66" s="871"/>
      <c r="I66" s="863" t="s">
        <v>742</v>
      </c>
    </row>
    <row r="67" spans="2:9" s="602" customFormat="1" ht="9.9499999999999993" customHeight="1" x14ac:dyDescent="0.2">
      <c r="B67" s="726"/>
      <c r="C67" s="870"/>
      <c r="D67" s="870"/>
      <c r="E67" s="870"/>
      <c r="F67" s="870"/>
      <c r="G67" s="870"/>
      <c r="H67" s="870"/>
      <c r="I67" s="863"/>
    </row>
    <row r="68" spans="2:9" s="558" customFormat="1" ht="23.1" customHeight="1" x14ac:dyDescent="0.2">
      <c r="B68" s="860" t="s">
        <v>420</v>
      </c>
      <c r="C68" s="868">
        <v>569063.52938768221</v>
      </c>
      <c r="D68" s="868">
        <v>505106.91338355979</v>
      </c>
      <c r="E68" s="868">
        <v>196452.33140692694</v>
      </c>
      <c r="F68" s="868">
        <v>174933.46958166995</v>
      </c>
      <c r="G68" s="868">
        <v>175794.84619393427</v>
      </c>
      <c r="H68" s="868">
        <v>210064.92042098084</v>
      </c>
      <c r="I68" s="864" t="s">
        <v>421</v>
      </c>
    </row>
    <row r="69" spans="2:9" s="602" customFormat="1" ht="23.1" customHeight="1" x14ac:dyDescent="0.2">
      <c r="B69" s="852" t="s">
        <v>802</v>
      </c>
      <c r="C69" s="869">
        <v>288610.82095110946</v>
      </c>
      <c r="D69" s="869">
        <v>262587.59545037796</v>
      </c>
      <c r="E69" s="869">
        <v>55110.576665578497</v>
      </c>
      <c r="F69" s="869">
        <v>44964.989012579994</v>
      </c>
      <c r="G69" s="869">
        <v>52281.679547325111</v>
      </c>
      <c r="H69" s="869">
        <v>55628.725253415781</v>
      </c>
      <c r="I69" s="865" t="s">
        <v>181</v>
      </c>
    </row>
    <row r="70" spans="2:9" s="602" customFormat="1" ht="23.1" customHeight="1" x14ac:dyDescent="0.2">
      <c r="B70" s="852" t="s">
        <v>873</v>
      </c>
      <c r="C70" s="869">
        <v>280452.70843657281</v>
      </c>
      <c r="D70" s="869">
        <v>242519.31793318182</v>
      </c>
      <c r="E70" s="869">
        <v>141341.75474134844</v>
      </c>
      <c r="F70" s="869">
        <v>129968.48056908997</v>
      </c>
      <c r="G70" s="869">
        <v>123513.16664660917</v>
      </c>
      <c r="H70" s="869">
        <v>154436.19516756505</v>
      </c>
      <c r="I70" s="865" t="s">
        <v>295</v>
      </c>
    </row>
    <row r="71" spans="2:9" s="602" customFormat="1" ht="9.9499999999999993" customHeight="1" x14ac:dyDescent="0.2">
      <c r="B71" s="726"/>
      <c r="C71" s="870"/>
      <c r="D71" s="870"/>
      <c r="E71" s="870"/>
      <c r="F71" s="870"/>
      <c r="G71" s="870"/>
      <c r="H71" s="870"/>
      <c r="I71" s="863"/>
    </row>
    <row r="72" spans="2:9" s="558" customFormat="1" ht="24" customHeight="1" x14ac:dyDescent="0.2">
      <c r="B72" s="860" t="s">
        <v>843</v>
      </c>
      <c r="C72" s="868">
        <v>812208.65754714899</v>
      </c>
      <c r="D72" s="868">
        <v>964928.309064097</v>
      </c>
      <c r="E72" s="868">
        <v>794277.43102509412</v>
      </c>
      <c r="F72" s="868">
        <v>944926.23297848227</v>
      </c>
      <c r="G72" s="868">
        <v>1562845.5748846903</v>
      </c>
      <c r="H72" s="868">
        <v>1497340.4330493994</v>
      </c>
      <c r="I72" s="864" t="s">
        <v>594</v>
      </c>
    </row>
    <row r="73" spans="2:9" s="602" customFormat="1" ht="23.1" customHeight="1" x14ac:dyDescent="0.2">
      <c r="B73" s="852" t="s">
        <v>802</v>
      </c>
      <c r="C73" s="869">
        <v>205738.65015747651</v>
      </c>
      <c r="D73" s="869">
        <v>257479.89621270518</v>
      </c>
      <c r="E73" s="869">
        <v>399215.94334709411</v>
      </c>
      <c r="F73" s="869">
        <v>601475.73148821271</v>
      </c>
      <c r="G73" s="869">
        <v>627273.03717380995</v>
      </c>
      <c r="H73" s="869">
        <v>782707.77597543993</v>
      </c>
      <c r="I73" s="865" t="s">
        <v>181</v>
      </c>
    </row>
    <row r="74" spans="2:9" s="602" customFormat="1" ht="23.1" customHeight="1" x14ac:dyDescent="0.2">
      <c r="B74" s="852" t="s">
        <v>873</v>
      </c>
      <c r="C74" s="869">
        <v>606470.00738967245</v>
      </c>
      <c r="D74" s="869">
        <v>707448.41285139183</v>
      </c>
      <c r="E74" s="869">
        <v>395061.487678</v>
      </c>
      <c r="F74" s="869">
        <v>343450.50149026961</v>
      </c>
      <c r="G74" s="869">
        <v>935572.5377108804</v>
      </c>
      <c r="H74" s="869">
        <v>714632.65707395959</v>
      </c>
      <c r="I74" s="865" t="s">
        <v>295</v>
      </c>
    </row>
    <row r="75" spans="2:9" s="359" customFormat="1" ht="15" customHeight="1" thickBot="1" x14ac:dyDescent="0.75">
      <c r="B75" s="695"/>
      <c r="C75" s="694"/>
      <c r="D75" s="694"/>
      <c r="E75" s="693"/>
      <c r="F75" s="693"/>
      <c r="G75" s="693"/>
      <c r="H75" s="1550"/>
      <c r="I75" s="698"/>
    </row>
    <row r="76" spans="2:9" ht="9" customHeight="1" thickTop="1" x14ac:dyDescent="0.5">
      <c r="B76" s="696"/>
      <c r="C76" s="56"/>
      <c r="D76" s="56"/>
      <c r="E76" s="56"/>
      <c r="F76" s="56"/>
      <c r="G76" s="56"/>
      <c r="H76" s="56"/>
      <c r="I76" s="699"/>
    </row>
    <row r="77" spans="2:9" s="53" customFormat="1" ht="18.75" customHeight="1" x14ac:dyDescent="0.5">
      <c r="B77" s="521" t="s">
        <v>1555</v>
      </c>
      <c r="I77" s="521" t="s">
        <v>1784</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50" orientation="portrait" r:id="rId1"/>
  <headerFooter alignWithMargins="0">
    <oddFooter>&amp;C&amp;"Times New Roman,Regular"&amp;20- 45 -</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6"/>
  <dimension ref="B1:W80"/>
  <sheetViews>
    <sheetView rightToLeft="1" view="pageBreakPreview" zoomScale="50" zoomScaleSheetLayoutView="50" workbookViewId="0"/>
  </sheetViews>
  <sheetFormatPr defaultRowHeight="15" x14ac:dyDescent="0.35"/>
  <cols>
    <col min="1" max="1" width="9.140625" style="48"/>
    <col min="2" max="2" width="64.42578125" style="48" customWidth="1"/>
    <col min="3" max="8" width="14.7109375" style="48" customWidth="1"/>
    <col min="9" max="9" width="71.42578125" style="48" customWidth="1"/>
    <col min="10"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1" t="s">
        <v>1891</v>
      </c>
      <c r="C3" s="1772"/>
      <c r="D3" s="1772"/>
      <c r="E3" s="1772"/>
      <c r="F3" s="1772"/>
      <c r="G3" s="1772"/>
      <c r="H3" s="1772"/>
      <c r="I3" s="1772"/>
    </row>
    <row r="4" spans="2:23" s="5" customFormat="1" ht="12.75" customHeight="1" x14ac:dyDescent="0.85">
      <c r="B4" s="1578"/>
      <c r="C4" s="1578"/>
      <c r="D4" s="1578"/>
      <c r="E4" s="1578"/>
      <c r="F4" s="1578"/>
      <c r="G4" s="1578"/>
      <c r="H4" s="1578"/>
      <c r="I4" s="1578"/>
      <c r="J4" s="2"/>
    </row>
    <row r="5" spans="2:23" ht="36.75" x14ac:dyDescent="0.85">
      <c r="B5" s="1771" t="s">
        <v>1892</v>
      </c>
      <c r="C5" s="1772"/>
      <c r="D5" s="1772"/>
      <c r="E5" s="1772"/>
      <c r="F5" s="1772"/>
      <c r="G5" s="1772"/>
      <c r="H5" s="1772"/>
      <c r="I5" s="1772"/>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42" customFormat="1" ht="24.95" customHeight="1" thickTop="1" x14ac:dyDescent="0.65">
      <c r="B9" s="1946" t="s">
        <v>887</v>
      </c>
      <c r="C9" s="1758">
        <v>2010</v>
      </c>
      <c r="D9" s="1758">
        <v>2011</v>
      </c>
      <c r="E9" s="1758">
        <v>2012</v>
      </c>
      <c r="F9" s="1758">
        <v>2013</v>
      </c>
      <c r="G9" s="1758">
        <v>2014</v>
      </c>
      <c r="H9" s="1758" t="s">
        <v>1934</v>
      </c>
      <c r="I9" s="1949" t="s">
        <v>886</v>
      </c>
      <c r="J9" s="706"/>
      <c r="N9" s="43"/>
    </row>
    <row r="10" spans="2:23" s="42" customFormat="1" ht="24.95" customHeight="1" x14ac:dyDescent="0.65">
      <c r="B10" s="1947"/>
      <c r="C10" s="1759"/>
      <c r="D10" s="1759"/>
      <c r="E10" s="1759"/>
      <c r="F10" s="1759"/>
      <c r="G10" s="1759"/>
      <c r="H10" s="1759"/>
      <c r="I10" s="1950"/>
      <c r="J10" s="707"/>
    </row>
    <row r="11" spans="2:23" s="42" customFormat="1" ht="24.95" customHeight="1" x14ac:dyDescent="0.65">
      <c r="B11" s="1948"/>
      <c r="C11" s="1760"/>
      <c r="D11" s="1760"/>
      <c r="E11" s="1760"/>
      <c r="F11" s="1760"/>
      <c r="G11" s="1760"/>
      <c r="H11" s="1760"/>
      <c r="I11" s="1951"/>
      <c r="J11" s="707"/>
    </row>
    <row r="12" spans="2:23" s="82" customFormat="1" ht="15" customHeight="1" x14ac:dyDescent="0.7">
      <c r="B12" s="705"/>
      <c r="C12" s="702"/>
      <c r="D12" s="702"/>
      <c r="E12" s="702"/>
      <c r="F12" s="702"/>
      <c r="G12" s="702"/>
      <c r="H12" s="702"/>
      <c r="I12" s="708"/>
    </row>
    <row r="13" spans="2:23" s="915" customFormat="1" ht="23.1" customHeight="1" x14ac:dyDescent="0.2">
      <c r="B13" s="850" t="s">
        <v>660</v>
      </c>
      <c r="C13" s="1367"/>
      <c r="D13" s="1367"/>
      <c r="E13" s="1367"/>
      <c r="F13" s="1367"/>
      <c r="G13" s="1372"/>
      <c r="H13" s="1367"/>
      <c r="I13" s="863" t="s">
        <v>702</v>
      </c>
    </row>
    <row r="14" spans="2:23" s="158" customFormat="1" ht="9.9499999999999993" customHeight="1" x14ac:dyDescent="0.2">
      <c r="B14" s="607"/>
      <c r="C14" s="1368"/>
      <c r="D14" s="1368"/>
      <c r="E14" s="1368"/>
      <c r="F14" s="1368"/>
      <c r="G14" s="1373"/>
      <c r="H14" s="1368"/>
      <c r="I14" s="865"/>
    </row>
    <row r="15" spans="2:23" s="158" customFormat="1" ht="23.1" customHeight="1" x14ac:dyDescent="0.2">
      <c r="B15" s="605" t="s">
        <v>154</v>
      </c>
      <c r="C15" s="1369">
        <v>103949.24624642385</v>
      </c>
      <c r="D15" s="1369">
        <v>80241.498657000004</v>
      </c>
      <c r="E15" s="1369">
        <v>56063.87661834844</v>
      </c>
      <c r="F15" s="1369">
        <v>60374.309706600019</v>
      </c>
      <c r="G15" s="1344">
        <v>71189.810330399981</v>
      </c>
      <c r="H15" s="1369">
        <v>97007</v>
      </c>
      <c r="I15" s="864" t="s">
        <v>661</v>
      </c>
    </row>
    <row r="16" spans="2:23" s="158" customFormat="1" ht="23.1" customHeight="1" x14ac:dyDescent="0.2">
      <c r="B16" s="607" t="s">
        <v>837</v>
      </c>
      <c r="C16" s="1370">
        <v>61679.838832319809</v>
      </c>
      <c r="D16" s="1370">
        <v>50495.946581000004</v>
      </c>
      <c r="E16" s="1370">
        <v>41755.976938348438</v>
      </c>
      <c r="F16" s="1370">
        <v>44626.748213740051</v>
      </c>
      <c r="G16" s="1345">
        <v>50601.900839719994</v>
      </c>
      <c r="H16" s="1370">
        <v>72203</v>
      </c>
      <c r="I16" s="865" t="s">
        <v>838</v>
      </c>
    </row>
    <row r="17" spans="2:9" s="158" customFormat="1" ht="23.1" customHeight="1" x14ac:dyDescent="0.2">
      <c r="B17" s="1048" t="s">
        <v>664</v>
      </c>
      <c r="C17" s="1370">
        <v>10945.112433214286</v>
      </c>
      <c r="D17" s="1370">
        <v>6591.353728</v>
      </c>
      <c r="E17" s="1370">
        <v>8577.5672410000006</v>
      </c>
      <c r="F17" s="1370">
        <v>8580.6193846599963</v>
      </c>
      <c r="G17" s="1345">
        <v>12756.074242569997</v>
      </c>
      <c r="H17" s="1370">
        <v>12374</v>
      </c>
      <c r="I17" s="1559" t="s">
        <v>839</v>
      </c>
    </row>
    <row r="18" spans="2:9" s="158" customFormat="1" ht="23.1" customHeight="1" x14ac:dyDescent="0.2">
      <c r="B18" s="1048" t="s">
        <v>663</v>
      </c>
      <c r="C18" s="1370">
        <v>50734.726399105522</v>
      </c>
      <c r="D18" s="1370">
        <v>43904.592853000002</v>
      </c>
      <c r="E18" s="1370">
        <v>33178.409697348434</v>
      </c>
      <c r="F18" s="1370">
        <v>36046.128829080051</v>
      </c>
      <c r="G18" s="1345">
        <v>37845.82659715</v>
      </c>
      <c r="H18" s="1370">
        <v>59829</v>
      </c>
      <c r="I18" s="1559" t="s">
        <v>840</v>
      </c>
    </row>
    <row r="19" spans="2:9" s="158" customFormat="1" ht="23.1" customHeight="1" x14ac:dyDescent="0.2">
      <c r="B19" s="607" t="s">
        <v>832</v>
      </c>
      <c r="C19" s="1370">
        <v>42269.40741410404</v>
      </c>
      <c r="D19" s="1370">
        <v>29745.552076</v>
      </c>
      <c r="E19" s="1370">
        <v>14307.89968</v>
      </c>
      <c r="F19" s="1370">
        <v>15747.561492859972</v>
      </c>
      <c r="G19" s="1345">
        <v>20587.909490679991</v>
      </c>
      <c r="H19" s="1370">
        <v>24804</v>
      </c>
      <c r="I19" s="865" t="s">
        <v>833</v>
      </c>
    </row>
    <row r="20" spans="2:9" s="158" customFormat="1" ht="23.1" customHeight="1" x14ac:dyDescent="0.2">
      <c r="B20" s="1048" t="s">
        <v>664</v>
      </c>
      <c r="C20" s="1370">
        <v>3106.0629159999999</v>
      </c>
      <c r="D20" s="1370">
        <v>4014.5544829999999</v>
      </c>
      <c r="E20" s="1370">
        <v>513.71681999999998</v>
      </c>
      <c r="F20" s="1370">
        <v>933.95133898000006</v>
      </c>
      <c r="G20" s="1345">
        <v>638.74726288999989</v>
      </c>
      <c r="H20" s="1370">
        <v>887</v>
      </c>
      <c r="I20" s="1559" t="s">
        <v>839</v>
      </c>
    </row>
    <row r="21" spans="2:9" s="158" customFormat="1" ht="23.1" customHeight="1" x14ac:dyDescent="0.2">
      <c r="B21" s="1048" t="s">
        <v>663</v>
      </c>
      <c r="C21" s="1370">
        <v>39163.344498104037</v>
      </c>
      <c r="D21" s="1370">
        <v>25730.997593</v>
      </c>
      <c r="E21" s="1370">
        <v>13794.182860000001</v>
      </c>
      <c r="F21" s="1370">
        <v>14813.610153879972</v>
      </c>
      <c r="G21" s="1345">
        <v>19949.162227789991</v>
      </c>
      <c r="H21" s="1370">
        <v>23917</v>
      </c>
      <c r="I21" s="1559" t="s">
        <v>840</v>
      </c>
    </row>
    <row r="22" spans="2:9" s="158" customFormat="1" ht="9.9499999999999993" customHeight="1" x14ac:dyDescent="0.2">
      <c r="B22" s="607"/>
      <c r="C22" s="1371"/>
      <c r="D22" s="1371"/>
      <c r="E22" s="1371"/>
      <c r="F22" s="1371"/>
      <c r="G22" s="1374"/>
      <c r="H22" s="1371"/>
      <c r="I22" s="865"/>
    </row>
    <row r="23" spans="2:9" s="158" customFormat="1" ht="23.1" customHeight="1" x14ac:dyDescent="0.2">
      <c r="B23" s="605" t="s">
        <v>665</v>
      </c>
      <c r="C23" s="1369">
        <v>347979.86278712185</v>
      </c>
      <c r="D23" s="1369">
        <v>317401.03011037799</v>
      </c>
      <c r="E23" s="1369">
        <v>93239.948808578498</v>
      </c>
      <c r="F23" s="1369">
        <v>81225.306437680061</v>
      </c>
      <c r="G23" s="1344">
        <v>74327.752132004258</v>
      </c>
      <c r="H23" s="1369">
        <v>85061</v>
      </c>
      <c r="I23" s="864" t="s">
        <v>1267</v>
      </c>
    </row>
    <row r="24" spans="2:9" s="158" customFormat="1" ht="23.1" customHeight="1" x14ac:dyDescent="0.2">
      <c r="B24" s="607" t="s">
        <v>1786</v>
      </c>
      <c r="C24" s="1370">
        <v>86640.981551271849</v>
      </c>
      <c r="D24" s="1370">
        <v>74407.227449482001</v>
      </c>
      <c r="E24" s="1370">
        <v>50523.065559298499</v>
      </c>
      <c r="F24" s="1370">
        <v>71479.412089700054</v>
      </c>
      <c r="G24" s="1345">
        <v>67831.06155160426</v>
      </c>
      <c r="H24" s="1370">
        <v>75578</v>
      </c>
      <c r="I24" s="865" t="s">
        <v>270</v>
      </c>
    </row>
    <row r="25" spans="2:9" s="158" customFormat="1" ht="23.1" customHeight="1" x14ac:dyDescent="0.2">
      <c r="B25" s="1048" t="s">
        <v>837</v>
      </c>
      <c r="C25" s="1370">
        <v>19706.962327000001</v>
      </c>
      <c r="D25" s="1370">
        <v>17112.16975592</v>
      </c>
      <c r="E25" s="1370">
        <v>12159.835535114</v>
      </c>
      <c r="F25" s="1370">
        <v>34734.337566769995</v>
      </c>
      <c r="G25" s="1345">
        <v>45413.894013365119</v>
      </c>
      <c r="H25" s="1370">
        <v>53065</v>
      </c>
      <c r="I25" s="1559" t="s">
        <v>838</v>
      </c>
    </row>
    <row r="26" spans="2:9" s="158" customFormat="1" ht="23.1" customHeight="1" x14ac:dyDescent="0.2">
      <c r="B26" s="1048" t="s">
        <v>832</v>
      </c>
      <c r="C26" s="1370">
        <v>66934.019224271848</v>
      </c>
      <c r="D26" s="1370">
        <v>57295.057693561997</v>
      </c>
      <c r="E26" s="1370">
        <v>38363.230024184501</v>
      </c>
      <c r="F26" s="1370">
        <v>36745.074522930052</v>
      </c>
      <c r="G26" s="1345">
        <v>22417.167538239137</v>
      </c>
      <c r="H26" s="1370">
        <v>22513</v>
      </c>
      <c r="I26" s="1559" t="s">
        <v>833</v>
      </c>
    </row>
    <row r="27" spans="2:9" s="158" customFormat="1" ht="23.1" customHeight="1" x14ac:dyDescent="0.2">
      <c r="B27" s="607" t="s">
        <v>584</v>
      </c>
      <c r="C27" s="1370">
        <v>261338.88123585001</v>
      </c>
      <c r="D27" s="1370">
        <v>242993.80266089601</v>
      </c>
      <c r="E27" s="1370">
        <v>42716.883249279999</v>
      </c>
      <c r="F27" s="1370">
        <v>9745.89434798</v>
      </c>
      <c r="G27" s="1345">
        <v>6496.6905803999998</v>
      </c>
      <c r="H27" s="1370">
        <v>9483</v>
      </c>
      <c r="I27" s="865" t="s">
        <v>271</v>
      </c>
    </row>
    <row r="28" spans="2:9" s="158" customFormat="1" ht="23.1" customHeight="1" x14ac:dyDescent="0.2">
      <c r="B28" s="1048" t="s">
        <v>837</v>
      </c>
      <c r="C28" s="1370">
        <v>200080.180846</v>
      </c>
      <c r="D28" s="1370">
        <v>182794.7286565</v>
      </c>
      <c r="E28" s="1370">
        <v>28231.289169</v>
      </c>
      <c r="F28" s="1370">
        <v>5595.2265676000006</v>
      </c>
      <c r="G28" s="1345">
        <v>1.9847E-2</v>
      </c>
      <c r="H28" s="1370">
        <v>0</v>
      </c>
      <c r="I28" s="1559" t="s">
        <v>838</v>
      </c>
    </row>
    <row r="29" spans="2:9" s="158" customFormat="1" ht="23.1" customHeight="1" x14ac:dyDescent="0.2">
      <c r="B29" s="1048" t="s">
        <v>832</v>
      </c>
      <c r="C29" s="1370">
        <v>61258.700389850012</v>
      </c>
      <c r="D29" s="1370">
        <v>60199.07400439601</v>
      </c>
      <c r="E29" s="1370">
        <v>14485.59408028</v>
      </c>
      <c r="F29" s="1370">
        <v>4150.6677803800003</v>
      </c>
      <c r="G29" s="1345">
        <v>6496.6707334000002</v>
      </c>
      <c r="H29" s="1370">
        <v>9483</v>
      </c>
      <c r="I29" s="1559" t="s">
        <v>833</v>
      </c>
    </row>
    <row r="30" spans="2:9" s="158" customFormat="1" ht="9.9499999999999993" customHeight="1" x14ac:dyDescent="0.2">
      <c r="B30" s="607"/>
      <c r="C30" s="1371"/>
      <c r="D30" s="1371"/>
      <c r="E30" s="1371"/>
      <c r="F30" s="1371"/>
      <c r="G30" s="1374"/>
      <c r="H30" s="1371"/>
      <c r="I30" s="865"/>
    </row>
    <row r="31" spans="2:9" s="158" customFormat="1" ht="23.1" customHeight="1" x14ac:dyDescent="0.2">
      <c r="B31" s="605" t="s">
        <v>585</v>
      </c>
      <c r="C31" s="1369">
        <v>1832.118052</v>
      </c>
      <c r="D31" s="1369">
        <v>1696.609007</v>
      </c>
      <c r="E31" s="1369">
        <v>1496.714183</v>
      </c>
      <c r="F31" s="1369">
        <v>692.62241447000019</v>
      </c>
      <c r="G31" s="1344">
        <v>507.67869962000009</v>
      </c>
      <c r="H31" s="1369">
        <v>911.4</v>
      </c>
      <c r="I31" s="864" t="s">
        <v>563</v>
      </c>
    </row>
    <row r="32" spans="2:9" s="158" customFormat="1" ht="9.9499999999999993" customHeight="1" x14ac:dyDescent="0.2">
      <c r="B32" s="607"/>
      <c r="C32" s="1371"/>
      <c r="D32" s="1371"/>
      <c r="E32" s="1371"/>
      <c r="F32" s="1371"/>
      <c r="G32" s="1374"/>
      <c r="H32" s="1371"/>
      <c r="I32" s="865"/>
    </row>
    <row r="33" spans="2:9" s="158" customFormat="1" ht="23.1" customHeight="1" x14ac:dyDescent="0.2">
      <c r="B33" s="605" t="s">
        <v>273</v>
      </c>
      <c r="C33" s="1369">
        <v>6087.841563</v>
      </c>
      <c r="D33" s="1369">
        <v>3896.9290719999999</v>
      </c>
      <c r="E33" s="1369">
        <v>5065.9001740000003</v>
      </c>
      <c r="F33" s="1369">
        <v>5306.4974251799986</v>
      </c>
      <c r="G33" s="1344">
        <v>2563.8899109999993</v>
      </c>
      <c r="H33" s="1369">
        <v>2165</v>
      </c>
      <c r="I33" s="864" t="s">
        <v>717</v>
      </c>
    </row>
    <row r="34" spans="2:9" s="158" customFormat="1" ht="9.9499999999999993" customHeight="1" x14ac:dyDescent="0.2">
      <c r="B34" s="607"/>
      <c r="C34" s="1371"/>
      <c r="D34" s="1371"/>
      <c r="E34" s="1371"/>
      <c r="F34" s="1371"/>
      <c r="G34" s="1374"/>
      <c r="H34" s="1371"/>
      <c r="I34" s="865"/>
    </row>
    <row r="35" spans="2:9" s="158" customFormat="1" ht="23.1" customHeight="1" x14ac:dyDescent="0.2">
      <c r="B35" s="605" t="s">
        <v>75</v>
      </c>
      <c r="C35" s="1369">
        <v>65211.397636136593</v>
      </c>
      <c r="D35" s="1369">
        <v>73869.702070181811</v>
      </c>
      <c r="E35" s="1369">
        <v>40583.780594000003</v>
      </c>
      <c r="F35" s="1369">
        <v>27334.721597739979</v>
      </c>
      <c r="G35" s="1344">
        <v>27205.222347910007</v>
      </c>
      <c r="H35" s="1369">
        <v>24920</v>
      </c>
      <c r="I35" s="864" t="s">
        <v>1266</v>
      </c>
    </row>
    <row r="36" spans="2:9" s="158" customFormat="1" ht="23.1" customHeight="1" x14ac:dyDescent="0.2">
      <c r="B36" s="1048" t="s">
        <v>76</v>
      </c>
      <c r="C36" s="1370">
        <v>7244.4400221000005</v>
      </c>
      <c r="D36" s="1370">
        <v>6556.5792769999998</v>
      </c>
      <c r="E36" s="1370">
        <v>7329.3318660000004</v>
      </c>
      <c r="F36" s="1370">
        <v>4181.3180173600094</v>
      </c>
      <c r="G36" s="1345">
        <v>3120.3713811999992</v>
      </c>
      <c r="H36" s="1370">
        <v>1103</v>
      </c>
      <c r="I36" s="1559" t="s">
        <v>77</v>
      </c>
    </row>
    <row r="37" spans="2:9" s="158" customFormat="1" ht="23.1" customHeight="1" x14ac:dyDescent="0.2">
      <c r="B37" s="1048" t="s">
        <v>78</v>
      </c>
      <c r="C37" s="1370">
        <v>25500.55055930802</v>
      </c>
      <c r="D37" s="1370">
        <v>33105.41315218182</v>
      </c>
      <c r="E37" s="1370">
        <v>15133.682854000001</v>
      </c>
      <c r="F37" s="1370">
        <v>8403.857743799992</v>
      </c>
      <c r="G37" s="1345">
        <v>8183.27085919001</v>
      </c>
      <c r="H37" s="1370">
        <v>10174</v>
      </c>
      <c r="I37" s="1559" t="s">
        <v>1264</v>
      </c>
    </row>
    <row r="38" spans="2:9" s="158" customFormat="1" ht="23.1" customHeight="1" x14ac:dyDescent="0.2">
      <c r="B38" s="1048" t="s">
        <v>418</v>
      </c>
      <c r="C38" s="1370">
        <v>32466.407054728574</v>
      </c>
      <c r="D38" s="1370">
        <v>34207.709641000001</v>
      </c>
      <c r="E38" s="1370">
        <v>18120.765874000001</v>
      </c>
      <c r="F38" s="1370">
        <v>14749.545836579979</v>
      </c>
      <c r="G38" s="1345">
        <v>15901.580107519994</v>
      </c>
      <c r="H38" s="1370">
        <v>13643</v>
      </c>
      <c r="I38" s="1559" t="s">
        <v>1265</v>
      </c>
    </row>
    <row r="39" spans="2:9" s="158" customFormat="1" ht="9.9499999999999993" customHeight="1" x14ac:dyDescent="0.2">
      <c r="B39" s="607"/>
      <c r="C39" s="1371"/>
      <c r="D39" s="1371"/>
      <c r="E39" s="1371"/>
      <c r="F39" s="1371"/>
      <c r="G39" s="1374"/>
      <c r="H39" s="1371"/>
      <c r="I39" s="865"/>
    </row>
    <row r="40" spans="2:9" s="158" customFormat="1" ht="23.1" customHeight="1" x14ac:dyDescent="0.2">
      <c r="B40" s="605" t="s">
        <v>419</v>
      </c>
      <c r="C40" s="366">
        <v>44003.063103</v>
      </c>
      <c r="D40" s="366">
        <v>28001.244467</v>
      </c>
      <c r="E40" s="366">
        <v>2.1110289999999998</v>
      </c>
      <c r="F40" s="366">
        <v>0</v>
      </c>
      <c r="G40" s="631">
        <v>0.49277300000000002</v>
      </c>
      <c r="H40" s="366">
        <v>0.4</v>
      </c>
      <c r="I40" s="864" t="s">
        <v>662</v>
      </c>
    </row>
    <row r="41" spans="2:9" s="158" customFormat="1" ht="9.9499999999999993" customHeight="1" x14ac:dyDescent="0.2">
      <c r="B41" s="607"/>
      <c r="C41" s="1371"/>
      <c r="D41" s="1371"/>
      <c r="E41" s="1371"/>
      <c r="F41" s="1371"/>
      <c r="G41" s="1374"/>
      <c r="H41" s="1371"/>
      <c r="I41" s="865"/>
    </row>
    <row r="42" spans="2:9" s="158" customFormat="1" ht="23.1" customHeight="1" x14ac:dyDescent="0.2">
      <c r="B42" s="605" t="s">
        <v>854</v>
      </c>
      <c r="C42" s="1369">
        <v>569063.52938768221</v>
      </c>
      <c r="D42" s="1369">
        <v>505107.01338355982</v>
      </c>
      <c r="E42" s="1369">
        <v>196452.33140692694</v>
      </c>
      <c r="F42" s="1369">
        <v>174933.45758167008</v>
      </c>
      <c r="G42" s="1344">
        <v>175794.84619393424</v>
      </c>
      <c r="H42" s="1369">
        <v>210064.8</v>
      </c>
      <c r="I42" s="864" t="s">
        <v>332</v>
      </c>
    </row>
    <row r="43" spans="2:9" s="772" customFormat="1" ht="15" customHeight="1" thickBot="1" x14ac:dyDescent="0.25">
      <c r="B43" s="851"/>
      <c r="C43" s="1561"/>
      <c r="D43" s="1561"/>
      <c r="E43" s="1561"/>
      <c r="F43" s="1561"/>
      <c r="G43" s="1689"/>
      <c r="H43" s="1561"/>
      <c r="I43" s="866"/>
    </row>
    <row r="44" spans="2:9" s="772" customFormat="1" ht="15" customHeight="1" thickTop="1" x14ac:dyDescent="0.2">
      <c r="B44" s="852"/>
      <c r="C44" s="1370"/>
      <c r="D44" s="1370"/>
      <c r="E44" s="1370"/>
      <c r="F44" s="1370"/>
      <c r="G44" s="1345"/>
      <c r="H44" s="1370"/>
      <c r="I44" s="865"/>
    </row>
    <row r="45" spans="2:9" s="158" customFormat="1" ht="23.1" customHeight="1" x14ac:dyDescent="0.2">
      <c r="B45" s="850" t="s">
        <v>566</v>
      </c>
      <c r="C45" s="1370"/>
      <c r="D45" s="1370"/>
      <c r="E45" s="1370"/>
      <c r="F45" s="1370"/>
      <c r="G45" s="1345"/>
      <c r="H45" s="1370"/>
      <c r="I45" s="863" t="s">
        <v>272</v>
      </c>
    </row>
    <row r="46" spans="2:9" s="158" customFormat="1" ht="9.9499999999999993" customHeight="1" x14ac:dyDescent="0.2">
      <c r="B46" s="607"/>
      <c r="C46" s="1371"/>
      <c r="D46" s="1371"/>
      <c r="E46" s="1371"/>
      <c r="F46" s="1371"/>
      <c r="G46" s="1374"/>
      <c r="H46" s="1371"/>
      <c r="I46" s="865"/>
    </row>
    <row r="47" spans="2:9" s="158" customFormat="1" ht="23.1" customHeight="1" x14ac:dyDescent="0.2">
      <c r="B47" s="605" t="s">
        <v>154</v>
      </c>
      <c r="C47" s="1369">
        <v>3061.9458318996858</v>
      </c>
      <c r="D47" s="1369">
        <v>1859.4867288010278</v>
      </c>
      <c r="E47" s="1369">
        <v>1249.8365343042824</v>
      </c>
      <c r="F47" s="1369">
        <v>906.29566607811887</v>
      </c>
      <c r="G47" s="1344">
        <v>691.71256883838578</v>
      </c>
      <c r="H47" s="1369">
        <v>520.4</v>
      </c>
      <c r="I47" s="864" t="s">
        <v>661</v>
      </c>
    </row>
    <row r="48" spans="2:9" s="158" customFormat="1" ht="23.1" customHeight="1" x14ac:dyDescent="0.2">
      <c r="B48" s="607" t="s">
        <v>837</v>
      </c>
      <c r="C48" s="1370">
        <v>1944.448665669267</v>
      </c>
      <c r="D48" s="1370">
        <v>1363.0340902871815</v>
      </c>
      <c r="E48" s="1370">
        <v>1007.7570658462631</v>
      </c>
      <c r="F48" s="1370">
        <v>740.68642667511881</v>
      </c>
      <c r="G48" s="1345">
        <v>579.1208902916668</v>
      </c>
      <c r="H48" s="1370">
        <v>433.7</v>
      </c>
      <c r="I48" s="865" t="s">
        <v>838</v>
      </c>
    </row>
    <row r="49" spans="2:9" s="158" customFormat="1" ht="23.1" customHeight="1" x14ac:dyDescent="0.2">
      <c r="B49" s="1048" t="s">
        <v>664</v>
      </c>
      <c r="C49" s="1370">
        <v>94.709560616428575</v>
      </c>
      <c r="D49" s="1370">
        <v>36.601573633333331</v>
      </c>
      <c r="E49" s="1370">
        <v>21.313189999999999</v>
      </c>
      <c r="F49" s="1370">
        <v>13.221659119047619</v>
      </c>
      <c r="G49" s="1345">
        <v>8.9160556</v>
      </c>
      <c r="H49" s="1370">
        <v>31</v>
      </c>
      <c r="I49" s="1559" t="s">
        <v>839</v>
      </c>
    </row>
    <row r="50" spans="2:9" s="158" customFormat="1" ht="23.1" customHeight="1" x14ac:dyDescent="0.2">
      <c r="B50" s="1048" t="s">
        <v>663</v>
      </c>
      <c r="C50" s="1370">
        <v>1849.7391050528386</v>
      </c>
      <c r="D50" s="1370">
        <v>1326.4325166538481</v>
      </c>
      <c r="E50" s="1370">
        <v>986.44387584626315</v>
      </c>
      <c r="F50" s="1370">
        <v>727.46476755607114</v>
      </c>
      <c r="G50" s="1345">
        <v>570.20483469166675</v>
      </c>
      <c r="H50" s="1370">
        <v>402.7</v>
      </c>
      <c r="I50" s="1559" t="s">
        <v>840</v>
      </c>
    </row>
    <row r="51" spans="2:9" s="158" customFormat="1" ht="23.1" customHeight="1" x14ac:dyDescent="0.2">
      <c r="B51" s="607" t="s">
        <v>832</v>
      </c>
      <c r="C51" s="1370">
        <v>1117.497166230419</v>
      </c>
      <c r="D51" s="1370">
        <v>496.45263851384618</v>
      </c>
      <c r="E51" s="1370">
        <v>242.07946845801931</v>
      </c>
      <c r="F51" s="1370">
        <v>165.60923940300006</v>
      </c>
      <c r="G51" s="1345">
        <v>112.59167854671902</v>
      </c>
      <c r="H51" s="1370">
        <v>86.7</v>
      </c>
      <c r="I51" s="865" t="s">
        <v>833</v>
      </c>
    </row>
    <row r="52" spans="2:9" s="158" customFormat="1" ht="23.1" customHeight="1" x14ac:dyDescent="0.2">
      <c r="B52" s="1048" t="s">
        <v>664</v>
      </c>
      <c r="C52" s="1370">
        <v>82.546623999999994</v>
      </c>
      <c r="D52" s="1370">
        <v>81.646567000000005</v>
      </c>
      <c r="E52" s="1370">
        <v>15.493313000000001</v>
      </c>
      <c r="F52" s="1370">
        <v>3.5689039999999999</v>
      </c>
      <c r="G52" s="1345">
        <v>4.5619216366666668</v>
      </c>
      <c r="H52" s="1370">
        <v>5</v>
      </c>
      <c r="I52" s="1559" t="s">
        <v>839</v>
      </c>
    </row>
    <row r="53" spans="2:9" s="158" customFormat="1" ht="23.1" customHeight="1" x14ac:dyDescent="0.2">
      <c r="B53" s="1048" t="s">
        <v>663</v>
      </c>
      <c r="C53" s="1370">
        <v>1034.9505422304189</v>
      </c>
      <c r="D53" s="1370">
        <v>414.80607151384618</v>
      </c>
      <c r="E53" s="1370">
        <v>226.58615545801931</v>
      </c>
      <c r="F53" s="1370">
        <v>162.04033540300006</v>
      </c>
      <c r="G53" s="1345">
        <v>108.02975691005236</v>
      </c>
      <c r="H53" s="1370">
        <v>81.7</v>
      </c>
      <c r="I53" s="1559" t="s">
        <v>840</v>
      </c>
    </row>
    <row r="54" spans="2:9" s="158" customFormat="1" ht="9.9499999999999993" customHeight="1" x14ac:dyDescent="0.2">
      <c r="B54" s="607"/>
      <c r="C54" s="1371"/>
      <c r="D54" s="1371"/>
      <c r="E54" s="1371"/>
      <c r="F54" s="1371"/>
      <c r="G54" s="1374"/>
      <c r="H54" s="1371"/>
      <c r="I54" s="865"/>
    </row>
    <row r="55" spans="2:9" s="158" customFormat="1" ht="23.1" customHeight="1" x14ac:dyDescent="0.2">
      <c r="B55" s="605" t="s">
        <v>665</v>
      </c>
      <c r="C55" s="1369">
        <v>14799.892806791573</v>
      </c>
      <c r="D55" s="1369">
        <v>10890.814070605307</v>
      </c>
      <c r="E55" s="1369">
        <v>3967.8204366392324</v>
      </c>
      <c r="F55" s="1369">
        <v>7374.7221643205994</v>
      </c>
      <c r="G55" s="1344">
        <v>4149.4177069893904</v>
      </c>
      <c r="H55" s="1369">
        <v>3317</v>
      </c>
      <c r="I55" s="864" t="s">
        <v>1267</v>
      </c>
    </row>
    <row r="56" spans="2:9" s="158" customFormat="1" ht="23.1" customHeight="1" x14ac:dyDescent="0.2">
      <c r="B56" s="607" t="s">
        <v>506</v>
      </c>
      <c r="C56" s="1370">
        <v>4907.8312907915733</v>
      </c>
      <c r="D56" s="1370">
        <v>4477.8402863670854</v>
      </c>
      <c r="E56" s="1370">
        <v>2457.4573116392326</v>
      </c>
      <c r="F56" s="1370">
        <v>7231.9541553205991</v>
      </c>
      <c r="G56" s="1345">
        <v>4131.58417298939</v>
      </c>
      <c r="H56" s="1370">
        <v>3306</v>
      </c>
      <c r="I56" s="865" t="s">
        <v>270</v>
      </c>
    </row>
    <row r="57" spans="2:9" s="158" customFormat="1" ht="23.1" customHeight="1" x14ac:dyDescent="0.2">
      <c r="B57" s="1048" t="s">
        <v>837</v>
      </c>
      <c r="C57" s="1370">
        <v>3303.8114794256644</v>
      </c>
      <c r="D57" s="1370">
        <v>3044.2862124444446</v>
      </c>
      <c r="E57" s="1370">
        <v>1487.6039049833335</v>
      </c>
      <c r="F57" s="1370">
        <v>6490.7794140095993</v>
      </c>
      <c r="G57" s="1345">
        <v>3599.0268251000002</v>
      </c>
      <c r="H57" s="1370">
        <v>2836</v>
      </c>
      <c r="I57" s="1559" t="s">
        <v>838</v>
      </c>
    </row>
    <row r="58" spans="2:9" s="158" customFormat="1" ht="23.1" customHeight="1" x14ac:dyDescent="0.2">
      <c r="B58" s="1048" t="s">
        <v>832</v>
      </c>
      <c r="C58" s="1370">
        <v>1604.0198113659085</v>
      </c>
      <c r="D58" s="1370">
        <v>1433.5540739226408</v>
      </c>
      <c r="E58" s="1370">
        <v>969.85340665589922</v>
      </c>
      <c r="F58" s="1370">
        <v>741.17474131099993</v>
      </c>
      <c r="G58" s="1345">
        <v>532.55734788938958</v>
      </c>
      <c r="H58" s="1370">
        <v>470</v>
      </c>
      <c r="I58" s="1559" t="s">
        <v>833</v>
      </c>
    </row>
    <row r="59" spans="2:9" s="158" customFormat="1" ht="23.1" customHeight="1" x14ac:dyDescent="0.2">
      <c r="B59" s="607" t="s">
        <v>584</v>
      </c>
      <c r="C59" s="1370">
        <v>9892.0615159999998</v>
      </c>
      <c r="D59" s="1370">
        <v>6412.9737842382219</v>
      </c>
      <c r="E59" s="1370">
        <v>1510.3631249999999</v>
      </c>
      <c r="F59" s="1370">
        <v>142.76800900000001</v>
      </c>
      <c r="G59" s="1345">
        <v>17.833533999999997</v>
      </c>
      <c r="H59" s="1370">
        <v>11</v>
      </c>
      <c r="I59" s="865" t="s">
        <v>271</v>
      </c>
    </row>
    <row r="60" spans="2:9" s="158" customFormat="1" ht="23.1" customHeight="1" x14ac:dyDescent="0.2">
      <c r="B60" s="1048" t="s">
        <v>837</v>
      </c>
      <c r="C60" s="1370">
        <v>8128.8262219999997</v>
      </c>
      <c r="D60" s="1370">
        <v>5162.4888680000004</v>
      </c>
      <c r="E60" s="1370">
        <v>1351.8088829999999</v>
      </c>
      <c r="F60" s="1370">
        <v>90.556799999999996</v>
      </c>
      <c r="G60" s="1345">
        <v>6.9999999999999999E-4</v>
      </c>
      <c r="H60" s="1370">
        <v>0</v>
      </c>
      <c r="I60" s="1559" t="s">
        <v>838</v>
      </c>
    </row>
    <row r="61" spans="2:9" s="158" customFormat="1" ht="23.1" customHeight="1" x14ac:dyDescent="0.2">
      <c r="B61" s="1048" t="s">
        <v>832</v>
      </c>
      <c r="C61" s="1370">
        <v>1763.2352940000001</v>
      </c>
      <c r="D61" s="1370">
        <v>1250.4849162382216</v>
      </c>
      <c r="E61" s="1370">
        <v>158.55424200000002</v>
      </c>
      <c r="F61" s="1370">
        <v>52.211209000000004</v>
      </c>
      <c r="G61" s="1345">
        <v>17.832833999999998</v>
      </c>
      <c r="H61" s="1370">
        <v>11</v>
      </c>
      <c r="I61" s="1559" t="s">
        <v>833</v>
      </c>
    </row>
    <row r="62" spans="2:9" s="158" customFormat="1" ht="9.9499999999999993" customHeight="1" x14ac:dyDescent="0.2">
      <c r="B62" s="607"/>
      <c r="C62" s="1371"/>
      <c r="D62" s="1371"/>
      <c r="E62" s="1371"/>
      <c r="F62" s="1371"/>
      <c r="G62" s="1374"/>
      <c r="H62" s="1371"/>
      <c r="I62" s="865"/>
    </row>
    <row r="63" spans="2:9" s="158" customFormat="1" ht="23.1" customHeight="1" x14ac:dyDescent="0.2">
      <c r="B63" s="605" t="s">
        <v>585</v>
      </c>
      <c r="C63" s="1369">
        <v>22.549137000000002</v>
      </c>
      <c r="D63" s="1369">
        <v>21.835383</v>
      </c>
      <c r="E63" s="1369">
        <v>14.657238</v>
      </c>
      <c r="F63" s="1369">
        <v>6.6455339999999996</v>
      </c>
      <c r="G63" s="1344">
        <v>2.9982640000000003</v>
      </c>
      <c r="H63" s="1369">
        <v>2</v>
      </c>
      <c r="I63" s="864" t="s">
        <v>563</v>
      </c>
    </row>
    <row r="64" spans="2:9" s="158" customFormat="1" ht="9.9499999999999993" customHeight="1" x14ac:dyDescent="0.2">
      <c r="B64" s="607"/>
      <c r="C64" s="1371"/>
      <c r="D64" s="1371"/>
      <c r="E64" s="1371"/>
      <c r="F64" s="1371"/>
      <c r="G64" s="1374"/>
      <c r="H64" s="1371"/>
      <c r="I64" s="865"/>
    </row>
    <row r="65" spans="2:9" s="158" customFormat="1" ht="23.1" customHeight="1" x14ac:dyDescent="0.2">
      <c r="B65" s="605" t="s">
        <v>273</v>
      </c>
      <c r="C65" s="1369">
        <v>52.706102131666661</v>
      </c>
      <c r="D65" s="1369">
        <v>41.341113</v>
      </c>
      <c r="E65" s="1369">
        <v>38.650448611304341</v>
      </c>
      <c r="F65" s="1369">
        <v>31.089531140000002</v>
      </c>
      <c r="G65" s="1344">
        <v>9.976673383333333</v>
      </c>
      <c r="H65" s="1369">
        <v>5</v>
      </c>
      <c r="I65" s="864" t="s">
        <v>717</v>
      </c>
    </row>
    <row r="66" spans="2:9" s="158" customFormat="1" ht="9.9499999999999993" customHeight="1" x14ac:dyDescent="0.2">
      <c r="B66" s="607"/>
      <c r="C66" s="1371"/>
      <c r="D66" s="1371"/>
      <c r="E66" s="1371"/>
      <c r="F66" s="1371"/>
      <c r="G66" s="1374"/>
      <c r="H66" s="1371"/>
      <c r="I66" s="865"/>
    </row>
    <row r="67" spans="2:9" s="158" customFormat="1" ht="23.1" customHeight="1" x14ac:dyDescent="0.2">
      <c r="B67" s="605" t="s">
        <v>75</v>
      </c>
      <c r="C67" s="1369">
        <v>832.08705076078377</v>
      </c>
      <c r="D67" s="1369">
        <v>720.51494104157132</v>
      </c>
      <c r="E67" s="1369">
        <v>414.2234685336856</v>
      </c>
      <c r="F67" s="1369">
        <v>293.09734741900002</v>
      </c>
      <c r="G67" s="1344">
        <v>165.06654559199998</v>
      </c>
      <c r="H67" s="1369">
        <v>84</v>
      </c>
      <c r="I67" s="864" t="s">
        <v>1266</v>
      </c>
    </row>
    <row r="68" spans="2:9" s="158" customFormat="1" ht="23.1" customHeight="1" x14ac:dyDescent="0.2">
      <c r="B68" s="1048" t="s">
        <v>76</v>
      </c>
      <c r="C68" s="1370">
        <v>68.985706571102767</v>
      </c>
      <c r="D68" s="1370">
        <v>69.761284000000003</v>
      </c>
      <c r="E68" s="1370">
        <v>57.219977366423251</v>
      </c>
      <c r="F68" s="1370">
        <v>33.831244159999997</v>
      </c>
      <c r="G68" s="1345">
        <v>14.885603999999999</v>
      </c>
      <c r="H68" s="1370">
        <v>4</v>
      </c>
      <c r="I68" s="1559" t="s">
        <v>77</v>
      </c>
    </row>
    <row r="69" spans="2:9" s="158" customFormat="1" ht="23.1" customHeight="1" x14ac:dyDescent="0.2">
      <c r="B69" s="1048" t="s">
        <v>78</v>
      </c>
      <c r="C69" s="1370">
        <v>259.71250307550002</v>
      </c>
      <c r="D69" s="1370">
        <v>208.93171801670528</v>
      </c>
      <c r="E69" s="1370">
        <v>127.86826524081097</v>
      </c>
      <c r="F69" s="1370">
        <v>81.921819599999992</v>
      </c>
      <c r="G69" s="1345">
        <v>50.136632374999998</v>
      </c>
      <c r="H69" s="1370">
        <v>29</v>
      </c>
      <c r="I69" s="1559" t="s">
        <v>1264</v>
      </c>
    </row>
    <row r="70" spans="2:9" s="158" customFormat="1" ht="23.1" customHeight="1" x14ac:dyDescent="0.2">
      <c r="B70" s="1048" t="s">
        <v>418</v>
      </c>
      <c r="C70" s="1370">
        <v>503.38884111418093</v>
      </c>
      <c r="D70" s="1370">
        <v>441.82193902486597</v>
      </c>
      <c r="E70" s="1370">
        <v>229.13522592645137</v>
      </c>
      <c r="F70" s="1370">
        <v>177.34428365900001</v>
      </c>
      <c r="G70" s="1345">
        <v>100.04430921699999</v>
      </c>
      <c r="H70" s="1370">
        <v>51</v>
      </c>
      <c r="I70" s="1559" t="s">
        <v>1265</v>
      </c>
    </row>
    <row r="71" spans="2:9" s="158" customFormat="1" ht="10.5" customHeight="1" x14ac:dyDescent="0.2">
      <c r="B71" s="1048"/>
      <c r="C71" s="1370"/>
      <c r="D71" s="1370"/>
      <c r="E71" s="1370"/>
      <c r="F71" s="1370"/>
      <c r="G71" s="1345"/>
      <c r="H71" s="1370"/>
      <c r="I71" s="1559"/>
    </row>
    <row r="72" spans="2:9" s="158" customFormat="1" ht="23.1" customHeight="1" x14ac:dyDescent="0.2">
      <c r="B72" s="605" t="s">
        <v>419</v>
      </c>
      <c r="C72" s="366" t="s">
        <v>1946</v>
      </c>
      <c r="D72" s="366" t="s">
        <v>1946</v>
      </c>
      <c r="E72" s="366">
        <v>2.1557E-2</v>
      </c>
      <c r="F72" s="366">
        <v>2.0000000000000001E-4</v>
      </c>
      <c r="G72" s="631">
        <v>4.8500000000000001E-3</v>
      </c>
      <c r="H72" s="366">
        <v>2.1699999999999999E-4</v>
      </c>
      <c r="I72" s="864" t="s">
        <v>662</v>
      </c>
    </row>
    <row r="73" spans="2:9" s="158" customFormat="1" ht="9.9499999999999993" customHeight="1" x14ac:dyDescent="0.2">
      <c r="B73" s="607"/>
      <c r="C73" s="1371"/>
      <c r="D73" s="1371"/>
      <c r="E73" s="1371"/>
      <c r="F73" s="1371"/>
      <c r="G73" s="1374"/>
      <c r="H73" s="1371"/>
      <c r="I73" s="865"/>
    </row>
    <row r="74" spans="2:9" s="158" customFormat="1" ht="23.1" customHeight="1" x14ac:dyDescent="0.2">
      <c r="B74" s="605" t="s">
        <v>854</v>
      </c>
      <c r="C74" s="1369">
        <v>18769.180928583708</v>
      </c>
      <c r="D74" s="1369">
        <v>13533.992236447906</v>
      </c>
      <c r="E74" s="1369">
        <v>5685.2096830885048</v>
      </c>
      <c r="F74" s="1369">
        <v>8611.8504429577188</v>
      </c>
      <c r="G74" s="1344">
        <v>5019.17660880311</v>
      </c>
      <c r="H74" s="1369">
        <v>3928.4002169999999</v>
      </c>
      <c r="I74" s="864" t="s">
        <v>332</v>
      </c>
    </row>
    <row r="75" spans="2:9" s="42" customFormat="1" ht="15" customHeight="1" thickBot="1" x14ac:dyDescent="0.75">
      <c r="B75" s="675"/>
      <c r="C75" s="704"/>
      <c r="D75" s="704"/>
      <c r="E75" s="704"/>
      <c r="F75" s="703"/>
      <c r="G75" s="703"/>
      <c r="H75" s="1562"/>
      <c r="I75" s="709"/>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334" t="s">
        <v>1783</v>
      </c>
      <c r="C78" s="334"/>
      <c r="D78" s="334"/>
      <c r="E78" s="334"/>
      <c r="F78" s="334"/>
      <c r="G78" s="334"/>
      <c r="H78" s="334"/>
      <c r="I78" s="334" t="s">
        <v>1784</v>
      </c>
    </row>
    <row r="79" spans="2:9" ht="21.75" x14ac:dyDescent="0.5">
      <c r="B79" s="139"/>
      <c r="C79" s="55"/>
      <c r="D79" s="55"/>
      <c r="E79" s="55"/>
      <c r="F79" s="55"/>
      <c r="G79" s="55"/>
      <c r="H79" s="55"/>
    </row>
    <row r="80" spans="2:9" ht="21.75" x14ac:dyDescent="0.5">
      <c r="B80" s="44"/>
      <c r="C80" s="55"/>
      <c r="D80" s="55"/>
      <c r="E80" s="55"/>
      <c r="F80" s="55"/>
      <c r="G80" s="55"/>
      <c r="H80" s="55"/>
      <c r="I80" s="140"/>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Roman,Regular"&amp;20- 46 -</oddFooter>
  </headerFooter>
  <colBreaks count="1" manualBreakCount="1">
    <brk id="9"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7"/>
  <dimension ref="B1:W8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5703125" style="48" customWidth="1"/>
    <col min="9" max="9" width="66" style="48" customWidth="1"/>
    <col min="10" max="10" width="9.140625" style="48"/>
    <col min="11" max="11" width="11.57031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7">
      <c r="B3" s="1896" t="s">
        <v>1893</v>
      </c>
      <c r="C3" s="1952"/>
      <c r="D3" s="1952"/>
      <c r="E3" s="1952"/>
      <c r="F3" s="1952"/>
      <c r="G3" s="1952"/>
      <c r="H3" s="1952"/>
      <c r="I3" s="1952"/>
    </row>
    <row r="4" spans="2:23" s="5" customFormat="1" ht="12.75" customHeight="1" x14ac:dyDescent="0.65">
      <c r="B4" s="2"/>
      <c r="C4" s="2"/>
      <c r="D4" s="2"/>
      <c r="E4" s="2"/>
      <c r="F4" s="2"/>
      <c r="G4" s="2"/>
      <c r="H4" s="2"/>
      <c r="I4" s="2"/>
      <c r="J4" s="2"/>
    </row>
    <row r="5" spans="2:23" ht="32.25" x14ac:dyDescent="0.7">
      <c r="B5" s="1896" t="s">
        <v>1894</v>
      </c>
      <c r="C5" s="1952"/>
      <c r="D5" s="1952"/>
      <c r="E5" s="1952"/>
      <c r="F5" s="1952"/>
      <c r="G5" s="1952"/>
      <c r="H5" s="1952"/>
      <c r="I5" s="1952"/>
    </row>
    <row r="6" spans="2:23" ht="20.25" customHeight="1" x14ac:dyDescent="0.65">
      <c r="B6" s="75"/>
      <c r="C6" s="75"/>
      <c r="D6" s="75"/>
      <c r="E6" s="75"/>
      <c r="F6" s="75"/>
      <c r="G6" s="75"/>
      <c r="H6" s="75"/>
      <c r="I6" s="75"/>
      <c r="J6" s="75"/>
      <c r="K6" s="75"/>
      <c r="L6" s="75"/>
      <c r="M6" s="75"/>
      <c r="N6" s="75"/>
      <c r="O6" s="75"/>
      <c r="P6" s="75"/>
      <c r="Q6" s="75"/>
      <c r="R6" s="75"/>
      <c r="S6" s="75"/>
      <c r="T6" s="75"/>
      <c r="U6" s="75"/>
      <c r="V6" s="75"/>
    </row>
    <row r="7" spans="2:23" ht="15.75" customHeight="1" x14ac:dyDescent="0.5">
      <c r="B7" s="130"/>
      <c r="C7" s="115"/>
      <c r="D7" s="115"/>
      <c r="E7" s="115"/>
      <c r="F7" s="115"/>
      <c r="G7" s="115"/>
      <c r="H7" s="115"/>
      <c r="I7" s="100"/>
    </row>
    <row r="8" spans="2:23" ht="20.25" customHeight="1" thickBot="1" x14ac:dyDescent="0.7">
      <c r="B8" s="75"/>
      <c r="C8" s="75"/>
      <c r="D8" s="75"/>
      <c r="E8" s="75"/>
      <c r="F8" s="75"/>
      <c r="G8" s="75"/>
      <c r="H8" s="75"/>
      <c r="I8" s="75"/>
      <c r="J8" s="75"/>
      <c r="K8" s="75"/>
      <c r="L8" s="75"/>
      <c r="M8" s="75"/>
      <c r="N8" s="75"/>
      <c r="O8" s="75"/>
      <c r="P8" s="75"/>
      <c r="Q8" s="75"/>
      <c r="R8" s="75"/>
      <c r="S8" s="75"/>
      <c r="T8" s="75"/>
      <c r="U8" s="75"/>
      <c r="V8" s="75"/>
    </row>
    <row r="9" spans="2:23" s="51" customFormat="1" ht="23.1" customHeight="1" thickTop="1" x14ac:dyDescent="0.5">
      <c r="B9" s="1953" t="s">
        <v>887</v>
      </c>
      <c r="C9" s="1758">
        <v>2010</v>
      </c>
      <c r="D9" s="1758">
        <v>2011</v>
      </c>
      <c r="E9" s="1758">
        <v>2012</v>
      </c>
      <c r="F9" s="1758">
        <v>2013</v>
      </c>
      <c r="G9" s="1758">
        <v>2014</v>
      </c>
      <c r="H9" s="1758" t="s">
        <v>1934</v>
      </c>
      <c r="I9" s="1956" t="s">
        <v>886</v>
      </c>
      <c r="J9" s="80"/>
      <c r="N9" s="80"/>
    </row>
    <row r="10" spans="2:23" s="42" customFormat="1" ht="23.1" customHeight="1" x14ac:dyDescent="0.65">
      <c r="B10" s="1954"/>
      <c r="C10" s="1759"/>
      <c r="D10" s="1759"/>
      <c r="E10" s="1759"/>
      <c r="F10" s="1759"/>
      <c r="G10" s="1759"/>
      <c r="H10" s="1759"/>
      <c r="I10" s="1957"/>
    </row>
    <row r="11" spans="2:23" s="42" customFormat="1" ht="23.1" customHeight="1" x14ac:dyDescent="0.65">
      <c r="B11" s="1955"/>
      <c r="C11" s="1760"/>
      <c r="D11" s="1760"/>
      <c r="E11" s="1760"/>
      <c r="F11" s="1760"/>
      <c r="G11" s="1760"/>
      <c r="H11" s="1760"/>
      <c r="I11" s="1958"/>
    </row>
    <row r="12" spans="2:23" s="82" customFormat="1" ht="15" customHeight="1" x14ac:dyDescent="0.65">
      <c r="B12" s="131"/>
      <c r="C12" s="81"/>
      <c r="D12" s="81"/>
      <c r="E12" s="81"/>
      <c r="F12" s="81"/>
      <c r="G12" s="81"/>
      <c r="H12" s="81"/>
      <c r="I12" s="132"/>
    </row>
    <row r="13" spans="2:23" s="1376" customFormat="1" ht="23.1" customHeight="1" x14ac:dyDescent="0.2">
      <c r="B13" s="850" t="s">
        <v>660</v>
      </c>
      <c r="C13" s="1375"/>
      <c r="D13" s="1375"/>
      <c r="E13" s="1375"/>
      <c r="F13" s="1375"/>
      <c r="G13" s="1375"/>
      <c r="H13" s="1375"/>
      <c r="I13" s="863" t="s">
        <v>702</v>
      </c>
    </row>
    <row r="14" spans="2:23" s="1378" customFormat="1" ht="9.9499999999999993" customHeight="1" x14ac:dyDescent="0.2">
      <c r="B14" s="607"/>
      <c r="C14" s="1377"/>
      <c r="D14" s="1377"/>
      <c r="E14" s="1377"/>
      <c r="F14" s="1377"/>
      <c r="G14" s="1377"/>
      <c r="H14" s="1377"/>
      <c r="I14" s="865"/>
    </row>
    <row r="15" spans="2:23" s="1378" customFormat="1" ht="23.1" customHeight="1" x14ac:dyDescent="0.2">
      <c r="B15" s="605" t="s">
        <v>154</v>
      </c>
      <c r="C15" s="868">
        <v>123061.60694700001</v>
      </c>
      <c r="D15" s="868">
        <v>131864.7126</v>
      </c>
      <c r="E15" s="868">
        <v>121550.50367000001</v>
      </c>
      <c r="F15" s="868">
        <v>217813.94018299994</v>
      </c>
      <c r="G15" s="868">
        <v>363410.73625001998</v>
      </c>
      <c r="H15" s="868">
        <v>319800</v>
      </c>
      <c r="I15" s="864" t="s">
        <v>661</v>
      </c>
    </row>
    <row r="16" spans="2:23" s="1378" customFormat="1" ht="23.1" customHeight="1" x14ac:dyDescent="0.2">
      <c r="B16" s="607" t="s">
        <v>837</v>
      </c>
      <c r="C16" s="869">
        <v>49775.104636999997</v>
      </c>
      <c r="D16" s="869">
        <v>51151.285793999996</v>
      </c>
      <c r="E16" s="869">
        <v>51354.803717000003</v>
      </c>
      <c r="F16" s="869">
        <v>110816.40375409991</v>
      </c>
      <c r="G16" s="869">
        <v>144984.81036100999</v>
      </c>
      <c r="H16" s="869">
        <v>157702</v>
      </c>
      <c r="I16" s="865" t="s">
        <v>838</v>
      </c>
    </row>
    <row r="17" spans="2:9" s="1378" customFormat="1" ht="23.1" customHeight="1" x14ac:dyDescent="0.2">
      <c r="B17" s="1048" t="s">
        <v>664</v>
      </c>
      <c r="C17" s="869">
        <v>33675.373838</v>
      </c>
      <c r="D17" s="869">
        <v>32054.139044</v>
      </c>
      <c r="E17" s="869">
        <v>32554.148625000002</v>
      </c>
      <c r="F17" s="869">
        <v>88290.987079190003</v>
      </c>
      <c r="G17" s="869">
        <v>96168.944872060019</v>
      </c>
      <c r="H17" s="869">
        <v>113154</v>
      </c>
      <c r="I17" s="1559" t="s">
        <v>839</v>
      </c>
    </row>
    <row r="18" spans="2:9" s="1378" customFormat="1" ht="23.1" customHeight="1" x14ac:dyDescent="0.2">
      <c r="B18" s="1048" t="s">
        <v>663</v>
      </c>
      <c r="C18" s="869">
        <v>16099.730799000001</v>
      </c>
      <c r="D18" s="869">
        <v>19097.14675</v>
      </c>
      <c r="E18" s="869">
        <v>18800.655092000001</v>
      </c>
      <c r="F18" s="869">
        <v>22525.416674909902</v>
      </c>
      <c r="G18" s="869">
        <v>48815.865488949981</v>
      </c>
      <c r="H18" s="869">
        <v>44548</v>
      </c>
      <c r="I18" s="1559" t="s">
        <v>840</v>
      </c>
    </row>
    <row r="19" spans="2:9" s="1378" customFormat="1" ht="23.1" customHeight="1" x14ac:dyDescent="0.2">
      <c r="B19" s="607" t="s">
        <v>832</v>
      </c>
      <c r="C19" s="869">
        <v>73286.502310000011</v>
      </c>
      <c r="D19" s="869">
        <v>80713.426806000003</v>
      </c>
      <c r="E19" s="869">
        <v>70195.699953000003</v>
      </c>
      <c r="F19" s="869">
        <v>106997.53642890001</v>
      </c>
      <c r="G19" s="869">
        <v>218425.92588901002</v>
      </c>
      <c r="H19" s="869">
        <v>162098</v>
      </c>
      <c r="I19" s="865" t="s">
        <v>833</v>
      </c>
    </row>
    <row r="20" spans="2:9" s="1378" customFormat="1" ht="23.1" customHeight="1" x14ac:dyDescent="0.2">
      <c r="B20" s="1048" t="s">
        <v>664</v>
      </c>
      <c r="C20" s="869">
        <v>28594.952136</v>
      </c>
      <c r="D20" s="869">
        <v>29490.211422</v>
      </c>
      <c r="E20" s="869">
        <v>11453.759258</v>
      </c>
      <c r="F20" s="869">
        <v>19892.453480220011</v>
      </c>
      <c r="G20" s="869">
        <v>45809.792913440004</v>
      </c>
      <c r="H20" s="869">
        <v>62045</v>
      </c>
      <c r="I20" s="1559" t="s">
        <v>839</v>
      </c>
    </row>
    <row r="21" spans="2:9" s="1378" customFormat="1" ht="23.1" customHeight="1" x14ac:dyDescent="0.2">
      <c r="B21" s="1048" t="s">
        <v>663</v>
      </c>
      <c r="C21" s="869">
        <v>44691.550174000004</v>
      </c>
      <c r="D21" s="869">
        <v>51223.215384000003</v>
      </c>
      <c r="E21" s="869">
        <v>58741.940694999998</v>
      </c>
      <c r="F21" s="869">
        <v>87105.082948680007</v>
      </c>
      <c r="G21" s="869">
        <v>172616.13297557001</v>
      </c>
      <c r="H21" s="869">
        <v>100053</v>
      </c>
      <c r="I21" s="1559" t="s">
        <v>840</v>
      </c>
    </row>
    <row r="22" spans="2:9" s="1378" customFormat="1" ht="9.9499999999999993" customHeight="1" x14ac:dyDescent="0.2">
      <c r="B22" s="607"/>
      <c r="C22" s="870"/>
      <c r="D22" s="870"/>
      <c r="E22" s="870"/>
      <c r="F22" s="870"/>
      <c r="G22" s="870"/>
      <c r="H22" s="870"/>
      <c r="I22" s="865"/>
    </row>
    <row r="23" spans="2:9" s="1378" customFormat="1" ht="23.1" customHeight="1" x14ac:dyDescent="0.2">
      <c r="B23" s="605" t="s">
        <v>665</v>
      </c>
      <c r="C23" s="868">
        <v>471846.93659411039</v>
      </c>
      <c r="D23" s="868">
        <v>582015.28153140785</v>
      </c>
      <c r="E23" s="868">
        <v>572619.501765094</v>
      </c>
      <c r="F23" s="868">
        <v>652610.19625450298</v>
      </c>
      <c r="G23" s="868">
        <v>1005459.9736790584</v>
      </c>
      <c r="H23" s="868">
        <v>1009033</v>
      </c>
      <c r="I23" s="864" t="s">
        <v>1267</v>
      </c>
    </row>
    <row r="24" spans="2:9" s="1378" customFormat="1" ht="23.1" customHeight="1" x14ac:dyDescent="0.2">
      <c r="B24" s="607" t="s">
        <v>1786</v>
      </c>
      <c r="C24" s="869">
        <v>312219.59123949386</v>
      </c>
      <c r="D24" s="869">
        <v>394905.070045</v>
      </c>
      <c r="E24" s="869">
        <v>246944.96703199999</v>
      </c>
      <c r="F24" s="869">
        <v>209249.26739994041</v>
      </c>
      <c r="G24" s="869">
        <v>397711.28488411859</v>
      </c>
      <c r="H24" s="869">
        <v>378179</v>
      </c>
      <c r="I24" s="865" t="s">
        <v>270</v>
      </c>
    </row>
    <row r="25" spans="2:9" s="1378" customFormat="1" ht="23.1" customHeight="1" x14ac:dyDescent="0.2">
      <c r="B25" s="1048" t="s">
        <v>837</v>
      </c>
      <c r="C25" s="869">
        <v>30486.873981000001</v>
      </c>
      <c r="D25" s="869">
        <v>33477.398608000003</v>
      </c>
      <c r="E25" s="869">
        <v>25475.922503999998</v>
      </c>
      <c r="F25" s="869">
        <v>32671.894398599983</v>
      </c>
      <c r="G25" s="869">
        <v>44886.758534500026</v>
      </c>
      <c r="H25" s="869">
        <v>49992</v>
      </c>
      <c r="I25" s="1559" t="s">
        <v>838</v>
      </c>
    </row>
    <row r="26" spans="2:9" s="1378" customFormat="1" ht="23.1" customHeight="1" x14ac:dyDescent="0.2">
      <c r="B26" s="1048" t="s">
        <v>832</v>
      </c>
      <c r="C26" s="869">
        <v>281732.71725849388</v>
      </c>
      <c r="D26" s="869">
        <v>361427.67143699998</v>
      </c>
      <c r="E26" s="869">
        <v>221469.044528</v>
      </c>
      <c r="F26" s="869">
        <v>176577.37300134043</v>
      </c>
      <c r="G26" s="869">
        <v>352824.52634961857</v>
      </c>
      <c r="H26" s="869">
        <v>328187</v>
      </c>
      <c r="I26" s="1559" t="s">
        <v>833</v>
      </c>
    </row>
    <row r="27" spans="2:9" s="1378" customFormat="1" ht="23.1" customHeight="1" x14ac:dyDescent="0.2">
      <c r="B27" s="607" t="s">
        <v>584</v>
      </c>
      <c r="C27" s="869">
        <v>159627.34535461653</v>
      </c>
      <c r="D27" s="869">
        <v>187110.21148640788</v>
      </c>
      <c r="E27" s="869">
        <v>325674.53473309404</v>
      </c>
      <c r="F27" s="869">
        <v>443360.92885456263</v>
      </c>
      <c r="G27" s="869">
        <v>607748.68879493978</v>
      </c>
      <c r="H27" s="869">
        <v>630854</v>
      </c>
      <c r="I27" s="865" t="s">
        <v>271</v>
      </c>
    </row>
    <row r="28" spans="2:9" s="1378" customFormat="1" ht="23.1" customHeight="1" x14ac:dyDescent="0.2">
      <c r="B28" s="1048" t="s">
        <v>837</v>
      </c>
      <c r="C28" s="869">
        <v>890.70657100000005</v>
      </c>
      <c r="D28" s="869">
        <v>3736.4101839999998</v>
      </c>
      <c r="E28" s="869">
        <v>7933.3452269999998</v>
      </c>
      <c r="F28" s="869">
        <v>268242.55864186242</v>
      </c>
      <c r="G28" s="869">
        <v>443817.47727972985</v>
      </c>
      <c r="H28" s="869">
        <v>414369</v>
      </c>
      <c r="I28" s="1559" t="s">
        <v>838</v>
      </c>
    </row>
    <row r="29" spans="2:9" s="1378" customFormat="1" ht="23.1" customHeight="1" x14ac:dyDescent="0.2">
      <c r="B29" s="1048" t="s">
        <v>832</v>
      </c>
      <c r="C29" s="869">
        <v>158736.63878361654</v>
      </c>
      <c r="D29" s="869">
        <v>183373.80130240787</v>
      </c>
      <c r="E29" s="869">
        <v>317741.18950609403</v>
      </c>
      <c r="F29" s="869">
        <v>175118.37021270022</v>
      </c>
      <c r="G29" s="869">
        <v>163931.21151520999</v>
      </c>
      <c r="H29" s="869">
        <v>216485</v>
      </c>
      <c r="I29" s="1559" t="s">
        <v>833</v>
      </c>
    </row>
    <row r="30" spans="2:9" s="1378" customFormat="1" ht="9.9499999999999993" customHeight="1" x14ac:dyDescent="0.2">
      <c r="B30" s="607"/>
      <c r="C30" s="870"/>
      <c r="D30" s="870"/>
      <c r="E30" s="870"/>
      <c r="F30" s="870"/>
      <c r="G30" s="870"/>
      <c r="H30" s="870"/>
      <c r="I30" s="865"/>
    </row>
    <row r="31" spans="2:9" s="1378" customFormat="1" ht="23.1" customHeight="1" x14ac:dyDescent="0.2">
      <c r="B31" s="605" t="s">
        <v>585</v>
      </c>
      <c r="C31" s="868">
        <v>70075.280752000006</v>
      </c>
      <c r="D31" s="868">
        <v>66217.770718999993</v>
      </c>
      <c r="E31" s="868">
        <v>17068.629104</v>
      </c>
      <c r="F31" s="868">
        <v>11950.714551780011</v>
      </c>
      <c r="G31" s="868">
        <v>43290.666868069951</v>
      </c>
      <c r="H31" s="868">
        <v>34871</v>
      </c>
      <c r="I31" s="864" t="s">
        <v>563</v>
      </c>
    </row>
    <row r="32" spans="2:9" s="1378" customFormat="1" ht="9.9499999999999993" customHeight="1" x14ac:dyDescent="0.2">
      <c r="B32" s="607"/>
      <c r="C32" s="870"/>
      <c r="D32" s="870"/>
      <c r="E32" s="870"/>
      <c r="F32" s="870"/>
      <c r="G32" s="870"/>
      <c r="H32" s="870"/>
      <c r="I32" s="865"/>
    </row>
    <row r="33" spans="2:9" s="1378" customFormat="1" ht="23.1" customHeight="1" x14ac:dyDescent="0.2">
      <c r="B33" s="605" t="s">
        <v>273</v>
      </c>
      <c r="C33" s="868">
        <v>94265.186990999995</v>
      </c>
      <c r="D33" s="868">
        <v>136389.31134709064</v>
      </c>
      <c r="E33" s="868">
        <v>57378.148867000004</v>
      </c>
      <c r="F33" s="868">
        <v>34659.966894840036</v>
      </c>
      <c r="G33" s="868">
        <v>97001.139523450023</v>
      </c>
      <c r="H33" s="868">
        <v>92041</v>
      </c>
      <c r="I33" s="864" t="s">
        <v>717</v>
      </c>
    </row>
    <row r="34" spans="2:9" s="1378" customFormat="1" ht="9.9499999999999993" customHeight="1" x14ac:dyDescent="0.2">
      <c r="B34" s="607"/>
      <c r="C34" s="870"/>
      <c r="D34" s="870"/>
      <c r="E34" s="870"/>
      <c r="F34" s="870"/>
      <c r="G34" s="870"/>
      <c r="H34" s="870"/>
      <c r="I34" s="865"/>
    </row>
    <row r="35" spans="2:9" s="1378" customFormat="1" ht="23.1" customHeight="1" x14ac:dyDescent="0.2">
      <c r="B35" s="605" t="s">
        <v>75</v>
      </c>
      <c r="C35" s="868">
        <v>52929.380687038647</v>
      </c>
      <c r="D35" s="868">
        <v>48426.40687959861</v>
      </c>
      <c r="E35" s="868">
        <v>25657.433585000002</v>
      </c>
      <c r="F35" s="868">
        <v>27891.41509436004</v>
      </c>
      <c r="G35" s="868">
        <v>53683.058564089981</v>
      </c>
      <c r="H35" s="868">
        <v>41594</v>
      </c>
      <c r="I35" s="864" t="s">
        <v>1267</v>
      </c>
    </row>
    <row r="36" spans="2:9" s="1378" customFormat="1" ht="23.1" customHeight="1" x14ac:dyDescent="0.2">
      <c r="B36" s="1048" t="s">
        <v>76</v>
      </c>
      <c r="C36" s="869">
        <v>7936.2380949999997</v>
      </c>
      <c r="D36" s="869">
        <v>5236.1332245986068</v>
      </c>
      <c r="E36" s="869">
        <v>1237.9609599999999</v>
      </c>
      <c r="F36" s="869">
        <v>793.9025742099991</v>
      </c>
      <c r="G36" s="869">
        <v>3389.4511650399941</v>
      </c>
      <c r="H36" s="869">
        <v>2687</v>
      </c>
      <c r="I36" s="1559" t="s">
        <v>77</v>
      </c>
    </row>
    <row r="37" spans="2:9" s="1378" customFormat="1" ht="23.1" customHeight="1" x14ac:dyDescent="0.2">
      <c r="B37" s="1048" t="s">
        <v>78</v>
      </c>
      <c r="C37" s="869">
        <v>6829.2545938125004</v>
      </c>
      <c r="D37" s="869">
        <v>4717.6390179999999</v>
      </c>
      <c r="E37" s="869">
        <v>2460.2333880000001</v>
      </c>
      <c r="F37" s="869">
        <v>2928.975495369993</v>
      </c>
      <c r="G37" s="869">
        <v>9589.9899119700021</v>
      </c>
      <c r="H37" s="869">
        <v>7665</v>
      </c>
      <c r="I37" s="1559" t="s">
        <v>1264</v>
      </c>
    </row>
    <row r="38" spans="2:9" s="1378" customFormat="1" ht="23.1" customHeight="1" x14ac:dyDescent="0.2">
      <c r="B38" s="1048" t="s">
        <v>418</v>
      </c>
      <c r="C38" s="869">
        <v>38163.88799822615</v>
      </c>
      <c r="D38" s="869">
        <v>38472.634637000003</v>
      </c>
      <c r="E38" s="869">
        <v>21959.239237000002</v>
      </c>
      <c r="F38" s="869">
        <v>24168.537024780049</v>
      </c>
      <c r="G38" s="869">
        <v>40703.617487079988</v>
      </c>
      <c r="H38" s="869">
        <v>31242</v>
      </c>
      <c r="I38" s="1559" t="s">
        <v>1265</v>
      </c>
    </row>
    <row r="39" spans="2:9" s="1378" customFormat="1" ht="9.9499999999999993" customHeight="1" x14ac:dyDescent="0.2">
      <c r="B39" s="607"/>
      <c r="C39" s="1611"/>
      <c r="D39" s="1611"/>
      <c r="E39" s="1611"/>
      <c r="F39" s="1611"/>
      <c r="G39" s="1611"/>
      <c r="H39" s="1611"/>
      <c r="I39" s="865"/>
    </row>
    <row r="40" spans="2:9" s="1378" customFormat="1" ht="23.1" customHeight="1" x14ac:dyDescent="0.2">
      <c r="B40" s="605" t="s">
        <v>419</v>
      </c>
      <c r="C40" s="868">
        <v>30.265575999999999</v>
      </c>
      <c r="D40" s="868">
        <v>14.825987</v>
      </c>
      <c r="E40" s="868">
        <v>3.2140339999999998</v>
      </c>
      <c r="F40" s="868"/>
      <c r="G40" s="868"/>
      <c r="H40" s="868">
        <v>1</v>
      </c>
      <c r="I40" s="864" t="s">
        <v>662</v>
      </c>
    </row>
    <row r="41" spans="2:9" s="1378" customFormat="1" ht="9.9499999999999993" customHeight="1" x14ac:dyDescent="0.2">
      <c r="B41" s="607"/>
      <c r="C41" s="870"/>
      <c r="D41" s="870"/>
      <c r="E41" s="870"/>
      <c r="F41" s="870"/>
      <c r="G41" s="870"/>
      <c r="H41" s="870"/>
      <c r="I41" s="865"/>
    </row>
    <row r="42" spans="2:9" s="1378" customFormat="1" ht="23.1" customHeight="1" x14ac:dyDescent="0.2">
      <c r="B42" s="605" t="s">
        <v>854</v>
      </c>
      <c r="C42" s="868">
        <v>812208.65754714899</v>
      </c>
      <c r="D42" s="868">
        <v>964928.309064097</v>
      </c>
      <c r="E42" s="868">
        <v>794277.431025094</v>
      </c>
      <c r="F42" s="868">
        <v>944926.23297848296</v>
      </c>
      <c r="G42" s="868">
        <v>1562845.5748846885</v>
      </c>
      <c r="H42" s="868">
        <v>1497340</v>
      </c>
      <c r="I42" s="864" t="s">
        <v>332</v>
      </c>
    </row>
    <row r="43" spans="2:9" s="1378" customFormat="1" ht="15" customHeight="1" thickBot="1" x14ac:dyDescent="0.25">
      <c r="B43" s="1379"/>
      <c r="C43" s="1549"/>
      <c r="D43" s="1549"/>
      <c r="E43" s="1549"/>
      <c r="F43" s="1549"/>
      <c r="G43" s="1549"/>
      <c r="H43" s="1549"/>
      <c r="I43" s="1382"/>
    </row>
    <row r="44" spans="2:9" s="1378" customFormat="1" ht="15" customHeight="1" thickTop="1" x14ac:dyDescent="0.2">
      <c r="B44" s="1380"/>
      <c r="C44" s="869"/>
      <c r="D44" s="869"/>
      <c r="E44" s="869"/>
      <c r="F44" s="869"/>
      <c r="G44" s="869"/>
      <c r="H44" s="869"/>
      <c r="I44" s="1383"/>
    </row>
    <row r="45" spans="2:9" s="1378" customFormat="1" ht="23.1" customHeight="1" x14ac:dyDescent="0.2">
      <c r="B45" s="850" t="s">
        <v>566</v>
      </c>
      <c r="C45" s="869"/>
      <c r="D45" s="869"/>
      <c r="E45" s="869"/>
      <c r="F45" s="869"/>
      <c r="G45" s="869"/>
      <c r="H45" s="869"/>
      <c r="I45" s="863" t="s">
        <v>272</v>
      </c>
    </row>
    <row r="46" spans="2:9" s="1378" customFormat="1" ht="9.9499999999999993" customHeight="1" x14ac:dyDescent="0.2">
      <c r="B46" s="607"/>
      <c r="C46" s="870"/>
      <c r="D46" s="870"/>
      <c r="E46" s="870"/>
      <c r="F46" s="870"/>
      <c r="G46" s="870"/>
      <c r="H46" s="870"/>
      <c r="I46" s="865"/>
    </row>
    <row r="47" spans="2:9" s="1378" customFormat="1" ht="23.1" customHeight="1" x14ac:dyDescent="0.2">
      <c r="B47" s="605" t="s">
        <v>154</v>
      </c>
      <c r="C47" s="868">
        <v>4743.625902874036</v>
      </c>
      <c r="D47" s="868">
        <v>3931.7825173932538</v>
      </c>
      <c r="E47" s="868">
        <v>2783.0726061111113</v>
      </c>
      <c r="F47" s="868">
        <v>3654.5364097324773</v>
      </c>
      <c r="G47" s="868">
        <v>3160.2719012458692</v>
      </c>
      <c r="H47" s="868">
        <v>2052.4</v>
      </c>
      <c r="I47" s="864" t="s">
        <v>661</v>
      </c>
    </row>
    <row r="48" spans="2:9" s="1378" customFormat="1" ht="23.1" customHeight="1" x14ac:dyDescent="0.2">
      <c r="B48" s="607" t="s">
        <v>837</v>
      </c>
      <c r="C48" s="869">
        <v>2666.623559542857</v>
      </c>
      <c r="D48" s="869">
        <v>2204.4422261571426</v>
      </c>
      <c r="E48" s="869">
        <v>1641.2946791111112</v>
      </c>
      <c r="F48" s="869">
        <v>2321.3160489633256</v>
      </c>
      <c r="G48" s="869">
        <v>1631.5283088253</v>
      </c>
      <c r="H48" s="869">
        <v>1232.4000000000001</v>
      </c>
      <c r="I48" s="865" t="s">
        <v>838</v>
      </c>
    </row>
    <row r="49" spans="2:9" s="1378" customFormat="1" ht="23.1" customHeight="1" x14ac:dyDescent="0.2">
      <c r="B49" s="1048" t="s">
        <v>664</v>
      </c>
      <c r="C49" s="869">
        <v>2005.0132048571429</v>
      </c>
      <c r="D49" s="869">
        <v>1480.3700799999999</v>
      </c>
      <c r="E49" s="869">
        <v>1082.3366109999999</v>
      </c>
      <c r="F49" s="869">
        <v>1991.1165136479999</v>
      </c>
      <c r="G49" s="869">
        <v>1184.1274186000001</v>
      </c>
      <c r="H49" s="869">
        <v>975.4</v>
      </c>
      <c r="I49" s="1559" t="s">
        <v>839</v>
      </c>
    </row>
    <row r="50" spans="2:9" s="1378" customFormat="1" ht="23.1" customHeight="1" x14ac:dyDescent="0.2">
      <c r="B50" s="1048" t="s">
        <v>663</v>
      </c>
      <c r="C50" s="869">
        <v>661.61035468571424</v>
      </c>
      <c r="D50" s="869">
        <v>724.07214615714292</v>
      </c>
      <c r="E50" s="869">
        <v>558.95806811111117</v>
      </c>
      <c r="F50" s="869">
        <v>330.19953531532548</v>
      </c>
      <c r="G50" s="869">
        <v>447.40089022530003</v>
      </c>
      <c r="H50" s="869">
        <v>257</v>
      </c>
      <c r="I50" s="1559" t="s">
        <v>840</v>
      </c>
    </row>
    <row r="51" spans="2:9" s="1378" customFormat="1" ht="23.1" customHeight="1" x14ac:dyDescent="0.2">
      <c r="B51" s="607" t="s">
        <v>832</v>
      </c>
      <c r="C51" s="869">
        <v>2077.002343331179</v>
      </c>
      <c r="D51" s="869">
        <v>1727.3402912361112</v>
      </c>
      <c r="E51" s="869">
        <v>1141.7779270000001</v>
      </c>
      <c r="F51" s="869">
        <v>1333.2203607691517</v>
      </c>
      <c r="G51" s="869">
        <v>1528.7435924205695</v>
      </c>
      <c r="H51" s="869">
        <v>820</v>
      </c>
      <c r="I51" s="865" t="s">
        <v>833</v>
      </c>
    </row>
    <row r="52" spans="2:9" s="1378" customFormat="1" ht="23.1" customHeight="1" x14ac:dyDescent="0.2">
      <c r="B52" s="1048" t="s">
        <v>664</v>
      </c>
      <c r="C52" s="869">
        <v>1025.7271949999999</v>
      </c>
      <c r="D52" s="869">
        <v>814.83770400000003</v>
      </c>
      <c r="E52" s="869">
        <v>228.85703899999999</v>
      </c>
      <c r="F52" s="869">
        <v>280.39504261737227</v>
      </c>
      <c r="G52" s="869">
        <v>445.97849441</v>
      </c>
      <c r="H52" s="869">
        <v>404</v>
      </c>
      <c r="I52" s="1559" t="s">
        <v>839</v>
      </c>
    </row>
    <row r="53" spans="2:9" s="1378" customFormat="1" ht="23.1" customHeight="1" x14ac:dyDescent="0.2">
      <c r="B53" s="1048" t="s">
        <v>663</v>
      </c>
      <c r="C53" s="869">
        <v>1051.2751483311788</v>
      </c>
      <c r="D53" s="869">
        <v>912.50258723611114</v>
      </c>
      <c r="E53" s="869">
        <v>912.92088799999999</v>
      </c>
      <c r="F53" s="869">
        <v>1052.8253181517796</v>
      </c>
      <c r="G53" s="869">
        <v>1082.7650980105695</v>
      </c>
      <c r="H53" s="869">
        <v>416</v>
      </c>
      <c r="I53" s="1559" t="s">
        <v>840</v>
      </c>
    </row>
    <row r="54" spans="2:9" s="1378" customFormat="1" ht="9.9499999999999993" customHeight="1" x14ac:dyDescent="0.2">
      <c r="B54" s="607"/>
      <c r="C54" s="870"/>
      <c r="D54" s="870"/>
      <c r="E54" s="870"/>
      <c r="F54" s="870"/>
      <c r="G54" s="870"/>
      <c r="H54" s="870"/>
      <c r="I54" s="865"/>
    </row>
    <row r="55" spans="2:9" s="1378" customFormat="1" ht="23.1" customHeight="1" x14ac:dyDescent="0.2">
      <c r="B55" s="605" t="s">
        <v>665</v>
      </c>
      <c r="C55" s="868">
        <v>18168.482256057308</v>
      </c>
      <c r="D55" s="868">
        <v>19905.941956911567</v>
      </c>
      <c r="E55" s="868">
        <v>13725.424346572523</v>
      </c>
      <c r="F55" s="868">
        <v>8118.6551753890881</v>
      </c>
      <c r="G55" s="868">
        <v>8676.1485253566316</v>
      </c>
      <c r="H55" s="868">
        <v>7687.4</v>
      </c>
      <c r="I55" s="864" t="s">
        <v>1267</v>
      </c>
    </row>
    <row r="56" spans="2:9" s="1378" customFormat="1" ht="23.1" customHeight="1" x14ac:dyDescent="0.2">
      <c r="B56" s="607" t="s">
        <v>1786</v>
      </c>
      <c r="C56" s="870">
        <v>13074.60145205731</v>
      </c>
      <c r="D56" s="870">
        <v>15391.256666136363</v>
      </c>
      <c r="E56" s="870">
        <v>6317.9729425725236</v>
      </c>
      <c r="F56" s="870">
        <v>3126.2838765090883</v>
      </c>
      <c r="G56" s="870">
        <v>3483.8665861016325</v>
      </c>
      <c r="H56" s="870">
        <v>2353</v>
      </c>
      <c r="I56" s="865" t="s">
        <v>270</v>
      </c>
    </row>
    <row r="57" spans="2:9" s="1378" customFormat="1" ht="23.1" customHeight="1" x14ac:dyDescent="0.2">
      <c r="B57" s="1048" t="s">
        <v>837</v>
      </c>
      <c r="C57" s="869">
        <v>3435.0921794999999</v>
      </c>
      <c r="D57" s="869">
        <v>5615.5566661363637</v>
      </c>
      <c r="E57" s="869">
        <v>1719.159253</v>
      </c>
      <c r="F57" s="869">
        <v>1111.0345643899993</v>
      </c>
      <c r="G57" s="869">
        <v>1056.4970997950006</v>
      </c>
      <c r="H57" s="869">
        <v>875</v>
      </c>
      <c r="I57" s="1559" t="s">
        <v>838</v>
      </c>
    </row>
    <row r="58" spans="2:9" s="1378" customFormat="1" ht="23.1" customHeight="1" x14ac:dyDescent="0.2">
      <c r="B58" s="1048" t="s">
        <v>832</v>
      </c>
      <c r="C58" s="869">
        <v>9639.5092725573104</v>
      </c>
      <c r="D58" s="869">
        <v>9775.7000000000007</v>
      </c>
      <c r="E58" s="869">
        <v>4598.8136895725238</v>
      </c>
      <c r="F58" s="869">
        <v>2015.2493121190889</v>
      </c>
      <c r="G58" s="869">
        <v>2427.3694863066321</v>
      </c>
      <c r="H58" s="869">
        <v>1478</v>
      </c>
      <c r="I58" s="1559" t="s">
        <v>833</v>
      </c>
    </row>
    <row r="59" spans="2:9" s="1378" customFormat="1" ht="23.1" customHeight="1" x14ac:dyDescent="0.2">
      <c r="B59" s="607" t="s">
        <v>584</v>
      </c>
      <c r="C59" s="870">
        <v>5093.8808039999994</v>
      </c>
      <c r="D59" s="870">
        <v>4514.6852907752036</v>
      </c>
      <c r="E59" s="870">
        <v>7407.4514039999995</v>
      </c>
      <c r="F59" s="870">
        <v>4992.3712988799998</v>
      </c>
      <c r="G59" s="870">
        <v>5192.281939255</v>
      </c>
      <c r="H59" s="870">
        <v>5334.4</v>
      </c>
      <c r="I59" s="865" t="s">
        <v>271</v>
      </c>
    </row>
    <row r="60" spans="2:9" s="1378" customFormat="1" ht="23.1" customHeight="1" x14ac:dyDescent="0.2">
      <c r="B60" s="1048" t="s">
        <v>837</v>
      </c>
      <c r="C60" s="869">
        <v>110.938841</v>
      </c>
      <c r="D60" s="869">
        <v>460.26923749999997</v>
      </c>
      <c r="E60" s="869">
        <v>432.69971199999998</v>
      </c>
      <c r="F60" s="869">
        <v>3217.2850899999999</v>
      </c>
      <c r="G60" s="869">
        <v>4132.9841980000001</v>
      </c>
      <c r="H60" s="869">
        <v>4031.4</v>
      </c>
      <c r="I60" s="1559" t="s">
        <v>838</v>
      </c>
    </row>
    <row r="61" spans="2:9" s="1378" customFormat="1" ht="23.1" customHeight="1" x14ac:dyDescent="0.2">
      <c r="B61" s="1048" t="s">
        <v>832</v>
      </c>
      <c r="C61" s="869">
        <v>4982.9419629999993</v>
      </c>
      <c r="D61" s="869">
        <v>4054.4160532752035</v>
      </c>
      <c r="E61" s="869">
        <v>6974.7516919999998</v>
      </c>
      <c r="F61" s="869">
        <v>1775.0862088800002</v>
      </c>
      <c r="G61" s="869">
        <v>1059.2977412549999</v>
      </c>
      <c r="H61" s="869">
        <v>1303</v>
      </c>
      <c r="I61" s="1559" t="s">
        <v>833</v>
      </c>
    </row>
    <row r="62" spans="2:9" s="1378" customFormat="1" ht="9.9499999999999993" customHeight="1" x14ac:dyDescent="0.2">
      <c r="B62" s="607"/>
      <c r="C62" s="1611"/>
      <c r="D62" s="1611"/>
      <c r="E62" s="1611"/>
      <c r="F62" s="1611"/>
      <c r="G62" s="1611"/>
      <c r="H62" s="1611"/>
      <c r="I62" s="865"/>
    </row>
    <row r="63" spans="2:9" s="1378" customFormat="1" ht="22.5" customHeight="1" x14ac:dyDescent="0.2">
      <c r="B63" s="605" t="s">
        <v>585</v>
      </c>
      <c r="C63" s="868">
        <v>360.65572419727664</v>
      </c>
      <c r="D63" s="868">
        <v>291.74694490264812</v>
      </c>
      <c r="E63" s="868">
        <v>87.31936641357143</v>
      </c>
      <c r="F63" s="868">
        <v>47.869274411692288</v>
      </c>
      <c r="G63" s="868">
        <v>73.898859011999988</v>
      </c>
      <c r="H63" s="868">
        <v>49</v>
      </c>
      <c r="I63" s="864" t="s">
        <v>563</v>
      </c>
    </row>
    <row r="64" spans="2:9" s="1378" customFormat="1" ht="9.9499999999999993" customHeight="1" x14ac:dyDescent="0.2">
      <c r="B64" s="607"/>
      <c r="C64" s="1611"/>
      <c r="D64" s="1611"/>
      <c r="E64" s="1611"/>
      <c r="F64" s="1611"/>
      <c r="G64" s="1611"/>
      <c r="H64" s="1611"/>
      <c r="I64" s="865"/>
    </row>
    <row r="65" spans="2:9" s="1378" customFormat="1" ht="23.1" customHeight="1" x14ac:dyDescent="0.2">
      <c r="B65" s="605" t="s">
        <v>273</v>
      </c>
      <c r="C65" s="868">
        <v>328.5</v>
      </c>
      <c r="D65" s="868">
        <v>338.3605305080971</v>
      </c>
      <c r="E65" s="868">
        <v>217.26634666026669</v>
      </c>
      <c r="F65" s="868">
        <v>100.78697327774459</v>
      </c>
      <c r="G65" s="868">
        <v>144.03538893957142</v>
      </c>
      <c r="H65" s="868">
        <v>107</v>
      </c>
      <c r="I65" s="864" t="s">
        <v>717</v>
      </c>
    </row>
    <row r="66" spans="2:9" s="1378" customFormat="1" ht="9.9499999999999993" customHeight="1" x14ac:dyDescent="0.2">
      <c r="B66" s="607"/>
      <c r="C66" s="870"/>
      <c r="D66" s="870"/>
      <c r="E66" s="870"/>
      <c r="F66" s="870"/>
      <c r="G66" s="870"/>
      <c r="H66" s="870"/>
      <c r="I66" s="865"/>
    </row>
    <row r="67" spans="2:9" s="1378" customFormat="1" ht="23.1" customHeight="1" x14ac:dyDescent="0.2">
      <c r="B67" s="605" t="s">
        <v>75</v>
      </c>
      <c r="C67" s="868">
        <v>331.77791018140624</v>
      </c>
      <c r="D67" s="868">
        <v>233.70196880144644</v>
      </c>
      <c r="E67" s="868">
        <v>121.48377604210526</v>
      </c>
      <c r="F67" s="868">
        <v>95.144960263181147</v>
      </c>
      <c r="G67" s="868">
        <v>129.46679986626663</v>
      </c>
      <c r="H67" s="868">
        <v>72</v>
      </c>
      <c r="I67" s="864" t="s">
        <v>1267</v>
      </c>
    </row>
    <row r="68" spans="2:9" s="1378" customFormat="1" ht="23.1" customHeight="1" x14ac:dyDescent="0.2">
      <c r="B68" s="1048" t="s">
        <v>76</v>
      </c>
      <c r="C68" s="869">
        <v>54.943380439931161</v>
      </c>
      <c r="D68" s="869">
        <v>27.148120811871379</v>
      </c>
      <c r="E68" s="869">
        <v>5.077496</v>
      </c>
      <c r="F68" s="869">
        <v>2.4083810172060298</v>
      </c>
      <c r="G68" s="869">
        <v>7.1850409000000006</v>
      </c>
      <c r="H68" s="869">
        <v>5</v>
      </c>
      <c r="I68" s="1559" t="s">
        <v>77</v>
      </c>
    </row>
    <row r="69" spans="2:9" s="1378" customFormat="1" ht="23.1" customHeight="1" x14ac:dyDescent="0.2">
      <c r="B69" s="1048" t="s">
        <v>78</v>
      </c>
      <c r="C69" s="869">
        <v>114.21857949532809</v>
      </c>
      <c r="D69" s="869">
        <v>61.512434235788291</v>
      </c>
      <c r="E69" s="869">
        <v>26.224682042105265</v>
      </c>
      <c r="F69" s="869">
        <v>21.556763847975116</v>
      </c>
      <c r="G69" s="869">
        <v>38.047315953999991</v>
      </c>
      <c r="H69" s="869">
        <v>23</v>
      </c>
      <c r="I69" s="1559" t="s">
        <v>1264</v>
      </c>
    </row>
    <row r="70" spans="2:9" s="1378" customFormat="1" ht="23.1" customHeight="1" x14ac:dyDescent="0.2">
      <c r="B70" s="1048" t="s">
        <v>418</v>
      </c>
      <c r="C70" s="869">
        <v>162.61595024614698</v>
      </c>
      <c r="D70" s="869">
        <v>145.04141375378677</v>
      </c>
      <c r="E70" s="869">
        <v>90.181597999999994</v>
      </c>
      <c r="F70" s="869">
        <v>71.179815398000002</v>
      </c>
      <c r="G70" s="869">
        <v>84.234443012266652</v>
      </c>
      <c r="H70" s="869">
        <v>44</v>
      </c>
      <c r="I70" s="1559" t="s">
        <v>1265</v>
      </c>
    </row>
    <row r="71" spans="2:9" s="1378" customFormat="1" ht="9.9499999999999993" customHeight="1" x14ac:dyDescent="0.2">
      <c r="B71" s="607"/>
      <c r="C71" s="870"/>
      <c r="D71" s="870"/>
      <c r="E71" s="870"/>
      <c r="F71" s="870"/>
      <c r="G71" s="870"/>
      <c r="H71" s="870"/>
      <c r="I71" s="865"/>
    </row>
    <row r="72" spans="2:9" s="1378" customFormat="1" ht="21.75" customHeight="1" x14ac:dyDescent="0.2">
      <c r="B72" s="605" t="s">
        <v>419</v>
      </c>
      <c r="C72" s="868">
        <v>3.6655E-2</v>
      </c>
      <c r="D72" s="868">
        <v>0</v>
      </c>
      <c r="E72" s="868">
        <v>7.9899999999999999E-2</v>
      </c>
      <c r="F72" s="868">
        <v>0</v>
      </c>
      <c r="G72" s="868">
        <v>0</v>
      </c>
      <c r="H72" s="868">
        <v>0.04</v>
      </c>
      <c r="I72" s="864" t="s">
        <v>662</v>
      </c>
    </row>
    <row r="73" spans="2:9" s="1378" customFormat="1" ht="9.9499999999999993" customHeight="1" x14ac:dyDescent="0.2">
      <c r="B73" s="607"/>
      <c r="C73" s="870"/>
      <c r="D73" s="870"/>
      <c r="E73" s="870"/>
      <c r="F73" s="870"/>
      <c r="G73" s="870"/>
      <c r="H73" s="870"/>
      <c r="I73" s="865"/>
    </row>
    <row r="74" spans="2:9" s="1378" customFormat="1" ht="23.1" customHeight="1" x14ac:dyDescent="0.2">
      <c r="B74" s="605" t="s">
        <v>854</v>
      </c>
      <c r="C74" s="868">
        <v>23933.078448310025</v>
      </c>
      <c r="D74" s="868">
        <v>24701.533918517012</v>
      </c>
      <c r="E74" s="868">
        <v>16934.64634179958</v>
      </c>
      <c r="F74" s="868">
        <v>12016.992793074183</v>
      </c>
      <c r="G74" s="868">
        <v>12183.82147442034</v>
      </c>
      <c r="H74" s="868">
        <v>9967.84</v>
      </c>
      <c r="I74" s="864" t="s">
        <v>332</v>
      </c>
    </row>
    <row r="75" spans="2:9" s="42" customFormat="1" ht="15" customHeight="1" thickBot="1" x14ac:dyDescent="0.7">
      <c r="B75" s="1381"/>
      <c r="C75" s="135"/>
      <c r="D75" s="135"/>
      <c r="E75" s="135"/>
      <c r="F75" s="134"/>
      <c r="G75" s="134"/>
      <c r="H75" s="1560"/>
      <c r="I75" s="1384"/>
    </row>
    <row r="76" spans="2:9" ht="9" customHeight="1" thickTop="1" x14ac:dyDescent="0.5">
      <c r="B76" s="136"/>
      <c r="C76" s="137"/>
      <c r="D76" s="137"/>
      <c r="E76" s="137"/>
      <c r="F76" s="137"/>
      <c r="G76" s="137"/>
      <c r="H76" s="137"/>
      <c r="I76" s="138"/>
    </row>
    <row r="77" spans="2:9" s="37" customFormat="1" ht="9" customHeight="1" x14ac:dyDescent="0.5">
      <c r="B77" s="44"/>
      <c r="C77" s="56"/>
      <c r="D77" s="56"/>
      <c r="E77" s="56"/>
      <c r="F77" s="56"/>
      <c r="G77" s="56"/>
      <c r="H77" s="56"/>
      <c r="I77" s="102"/>
    </row>
    <row r="78" spans="2:9" s="53" customFormat="1" ht="18.75" customHeight="1" x14ac:dyDescent="0.5">
      <c r="B78" s="53" t="s">
        <v>1783</v>
      </c>
      <c r="I78" s="53" t="s">
        <v>1784</v>
      </c>
    </row>
    <row r="83" spans="7:8" x14ac:dyDescent="0.35">
      <c r="G83" s="108"/>
      <c r="H83"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Roman,Regular"&amp;20- 47 -</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8"/>
  <dimension ref="A1:AF72"/>
  <sheetViews>
    <sheetView rightToLeft="1" view="pageBreakPreview" zoomScale="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4" style="48" customWidth="1"/>
    <col min="2" max="2" width="63.140625" style="48" customWidth="1"/>
    <col min="3" max="20" width="15.28515625" style="48" customWidth="1"/>
    <col min="21" max="21" width="61.7109375" style="48" customWidth="1"/>
    <col min="22" max="16384" width="9.140625" style="48"/>
  </cols>
  <sheetData>
    <row r="1" spans="1:22" s="5" customFormat="1" ht="16.5" customHeight="1" x14ac:dyDescent="0.65">
      <c r="B1" s="2"/>
      <c r="C1" s="2"/>
      <c r="D1" s="2"/>
      <c r="E1" s="2"/>
      <c r="F1" s="2"/>
      <c r="G1" s="2"/>
      <c r="H1" s="2"/>
      <c r="I1" s="2"/>
      <c r="J1" s="2"/>
      <c r="K1" s="2"/>
      <c r="L1" s="2"/>
      <c r="M1" s="2"/>
      <c r="N1" s="2"/>
      <c r="O1" s="2"/>
      <c r="P1" s="2"/>
      <c r="Q1" s="2"/>
      <c r="R1" s="2"/>
      <c r="S1" s="2"/>
      <c r="T1" s="2"/>
      <c r="U1" s="2"/>
    </row>
    <row r="2" spans="1:22" s="5" customFormat="1" ht="16.5" customHeight="1" x14ac:dyDescent="0.65">
      <c r="B2" s="2"/>
      <c r="C2" s="2"/>
      <c r="D2" s="2"/>
      <c r="E2" s="2"/>
      <c r="F2" s="2"/>
      <c r="G2" s="2"/>
      <c r="H2" s="2"/>
      <c r="I2" s="2"/>
      <c r="J2" s="2"/>
      <c r="K2" s="2"/>
      <c r="L2" s="2"/>
      <c r="M2" s="2"/>
      <c r="N2" s="2"/>
      <c r="O2" s="2"/>
      <c r="P2" s="2"/>
      <c r="Q2" s="2"/>
      <c r="R2" s="2"/>
      <c r="S2" s="2"/>
      <c r="T2" s="2"/>
      <c r="U2" s="2"/>
    </row>
    <row r="3" spans="1:22" s="5" customFormat="1" ht="16.5" customHeight="1" x14ac:dyDescent="0.65">
      <c r="B3" s="2"/>
      <c r="C3" s="2"/>
      <c r="D3" s="2"/>
      <c r="E3" s="2"/>
      <c r="F3" s="2"/>
      <c r="G3" s="2"/>
      <c r="H3" s="2"/>
      <c r="I3" s="2"/>
      <c r="J3" s="2"/>
      <c r="K3" s="2"/>
      <c r="L3" s="2"/>
      <c r="M3" s="2"/>
      <c r="N3" s="2"/>
      <c r="O3" s="2"/>
      <c r="P3" s="2"/>
      <c r="Q3" s="2"/>
      <c r="R3" s="2"/>
      <c r="S3" s="2"/>
      <c r="T3" s="2"/>
      <c r="U3" s="2"/>
    </row>
    <row r="4" spans="1:22" s="1398" customFormat="1" ht="29.25" customHeight="1" x14ac:dyDescent="0.2">
      <c r="B4" s="1959" t="s">
        <v>1895</v>
      </c>
      <c r="C4" s="1959"/>
      <c r="D4" s="1959"/>
      <c r="E4" s="1959"/>
      <c r="F4" s="1959"/>
      <c r="G4" s="1959"/>
      <c r="H4" s="1959"/>
      <c r="I4" s="1959"/>
      <c r="J4" s="1959"/>
      <c r="K4" s="1959"/>
      <c r="L4" s="1959" t="s">
        <v>1896</v>
      </c>
      <c r="M4" s="1959"/>
      <c r="N4" s="1959"/>
      <c r="O4" s="1959"/>
      <c r="P4" s="1959"/>
      <c r="Q4" s="1959"/>
      <c r="R4" s="1959"/>
      <c r="S4" s="1959"/>
      <c r="T4" s="1959"/>
      <c r="U4" s="1959"/>
    </row>
    <row r="5" spans="1:22" s="76" customFormat="1" ht="16.5" customHeight="1" x14ac:dyDescent="0.65">
      <c r="B5" s="75"/>
      <c r="C5" s="75"/>
      <c r="D5" s="75"/>
      <c r="E5" s="75"/>
      <c r="F5" s="75"/>
      <c r="G5" s="75"/>
      <c r="H5" s="75"/>
      <c r="I5" s="75"/>
      <c r="J5" s="75"/>
      <c r="K5" s="75"/>
      <c r="L5" s="75"/>
      <c r="M5" s="75"/>
      <c r="N5" s="75"/>
      <c r="O5" s="75"/>
      <c r="P5" s="75"/>
      <c r="Q5" s="75"/>
      <c r="R5" s="75"/>
      <c r="S5" s="75"/>
      <c r="T5" s="75"/>
      <c r="U5" s="75"/>
    </row>
    <row r="6" spans="1:22" s="76" customFormat="1" ht="16.5" customHeight="1" x14ac:dyDescent="0.65">
      <c r="B6" s="75"/>
      <c r="C6" s="75"/>
      <c r="D6" s="75"/>
      <c r="E6" s="75"/>
      <c r="F6" s="75"/>
      <c r="G6" s="75"/>
      <c r="H6" s="75"/>
      <c r="I6" s="75"/>
      <c r="J6" s="75"/>
      <c r="K6" s="75"/>
      <c r="L6" s="75"/>
      <c r="M6" s="75"/>
      <c r="N6" s="75"/>
      <c r="O6" s="75"/>
      <c r="P6" s="75"/>
      <c r="Q6" s="75"/>
      <c r="R6" s="75"/>
      <c r="S6" s="75"/>
      <c r="T6" s="75"/>
      <c r="U6" s="75"/>
    </row>
    <row r="7" spans="1:22" s="417" customFormat="1" ht="22.5" x14ac:dyDescent="0.5">
      <c r="B7" s="355" t="s">
        <v>1752</v>
      </c>
      <c r="C7" s="472"/>
      <c r="D7" s="472"/>
      <c r="E7" s="472"/>
      <c r="F7" s="472"/>
      <c r="G7" s="472"/>
      <c r="H7" s="472"/>
      <c r="I7" s="472"/>
      <c r="J7" s="472"/>
      <c r="K7" s="472"/>
      <c r="L7" s="472"/>
      <c r="M7" s="472"/>
      <c r="N7" s="472"/>
      <c r="O7" s="472"/>
      <c r="P7" s="472"/>
      <c r="Q7" s="472"/>
      <c r="R7" s="472"/>
      <c r="S7" s="472"/>
      <c r="T7" s="472"/>
      <c r="U7" s="229" t="s">
        <v>1756</v>
      </c>
    </row>
    <row r="8" spans="1:22"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22" s="1521" customFormat="1" ht="24.95" customHeight="1" thickTop="1" x14ac:dyDescent="0.7">
      <c r="A9" s="258"/>
      <c r="B9" s="1940" t="s">
        <v>887</v>
      </c>
      <c r="C9" s="1758">
        <v>2010</v>
      </c>
      <c r="D9" s="1758">
        <v>2011</v>
      </c>
      <c r="E9" s="1758">
        <v>2012</v>
      </c>
      <c r="F9" s="1758">
        <v>2013</v>
      </c>
      <c r="G9" s="1758">
        <v>2014</v>
      </c>
      <c r="H9" s="1758" t="s">
        <v>1934</v>
      </c>
      <c r="I9" s="1785" t="s">
        <v>1934</v>
      </c>
      <c r="J9" s="1786"/>
      <c r="K9" s="1786"/>
      <c r="L9" s="1783" t="s">
        <v>1934</v>
      </c>
      <c r="M9" s="1783"/>
      <c r="N9" s="1783"/>
      <c r="O9" s="1783"/>
      <c r="P9" s="1783"/>
      <c r="Q9" s="1783"/>
      <c r="R9" s="1783"/>
      <c r="S9" s="1783"/>
      <c r="T9" s="1784"/>
      <c r="U9" s="1765" t="s">
        <v>886</v>
      </c>
    </row>
    <row r="10" spans="1:22" s="42" customFormat="1" ht="23.25" customHeight="1" x14ac:dyDescent="0.65">
      <c r="B10" s="1941"/>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66"/>
    </row>
    <row r="11" spans="1:22" s="1389" customFormat="1" ht="23.25" customHeight="1" x14ac:dyDescent="0.65">
      <c r="A11" s="42"/>
      <c r="B11" s="1942"/>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67"/>
    </row>
    <row r="12" spans="1:22" s="258" customFormat="1" ht="10.5" customHeight="1" x14ac:dyDescent="0.7">
      <c r="B12" s="345"/>
      <c r="C12" s="449"/>
      <c r="D12" s="449"/>
      <c r="E12" s="449"/>
      <c r="F12" s="449"/>
      <c r="G12" s="449"/>
      <c r="H12" s="449"/>
      <c r="I12" s="451"/>
      <c r="J12" s="450"/>
      <c r="K12" s="450"/>
      <c r="L12" s="450"/>
      <c r="M12" s="450"/>
      <c r="N12" s="450"/>
      <c r="O12" s="450"/>
      <c r="P12" s="450"/>
      <c r="Q12" s="450"/>
      <c r="R12" s="450"/>
      <c r="S12" s="450"/>
      <c r="T12" s="452"/>
      <c r="U12" s="333"/>
    </row>
    <row r="13" spans="1:22" s="1385" customFormat="1" ht="24.95" customHeight="1" x14ac:dyDescent="0.2">
      <c r="B13" s="1397" t="s">
        <v>263</v>
      </c>
      <c r="C13" s="1308"/>
      <c r="D13" s="1308"/>
      <c r="E13" s="1308"/>
      <c r="F13" s="1308"/>
      <c r="G13" s="1308"/>
      <c r="H13" s="1308"/>
      <c r="I13" s="1311"/>
      <c r="J13" s="1310"/>
      <c r="K13" s="1310"/>
      <c r="L13" s="1310"/>
      <c r="M13" s="1310"/>
      <c r="N13" s="1310"/>
      <c r="O13" s="1310"/>
      <c r="P13" s="1310"/>
      <c r="Q13" s="1310"/>
      <c r="R13" s="1310"/>
      <c r="S13" s="1310"/>
      <c r="T13" s="1312"/>
      <c r="U13" s="379" t="s">
        <v>22</v>
      </c>
    </row>
    <row r="14" spans="1:22" s="365" customFormat="1" ht="10.5" customHeight="1" x14ac:dyDescent="0.2">
      <c r="B14" s="607"/>
      <c r="C14" s="1082"/>
      <c r="D14" s="1082"/>
      <c r="E14" s="1082"/>
      <c r="F14" s="1082"/>
      <c r="G14" s="1082"/>
      <c r="H14" s="1082"/>
      <c r="I14" s="1083"/>
      <c r="J14" s="1084"/>
      <c r="K14" s="1084"/>
      <c r="L14" s="1084"/>
      <c r="M14" s="1084"/>
      <c r="N14" s="1084"/>
      <c r="O14" s="1084"/>
      <c r="P14" s="1084"/>
      <c r="Q14" s="1084"/>
      <c r="R14" s="1084"/>
      <c r="S14" s="1084"/>
      <c r="T14" s="1085"/>
      <c r="U14" s="619"/>
    </row>
    <row r="15" spans="1:22" s="365" customFormat="1" ht="24.95" customHeight="1" x14ac:dyDescent="0.2">
      <c r="B15" s="607" t="s">
        <v>191</v>
      </c>
      <c r="C15" s="869">
        <v>228063.21853236217</v>
      </c>
      <c r="D15" s="869">
        <v>199844.45002939078</v>
      </c>
      <c r="E15" s="869">
        <v>131968.97373064692</v>
      </c>
      <c r="F15" s="869">
        <v>124153.02564947006</v>
      </c>
      <c r="G15" s="869">
        <v>120708.8846629855</v>
      </c>
      <c r="H15" s="869">
        <v>139665.49433595093</v>
      </c>
      <c r="I15" s="1054">
        <v>8374.0492325081777</v>
      </c>
      <c r="J15" s="1055">
        <v>5967.4244377824671</v>
      </c>
      <c r="K15" s="1055">
        <v>8763.7108163902431</v>
      </c>
      <c r="L15" s="1055">
        <v>8056.6403457377592</v>
      </c>
      <c r="M15" s="1055">
        <v>10408.339657283441</v>
      </c>
      <c r="N15" s="1055">
        <v>12262.019549995081</v>
      </c>
      <c r="O15" s="1055">
        <v>13163.150178630001</v>
      </c>
      <c r="P15" s="1055">
        <v>16430.123091234549</v>
      </c>
      <c r="Q15" s="1055">
        <v>10027.729800009995</v>
      </c>
      <c r="R15" s="1055">
        <v>14112.504655380004</v>
      </c>
      <c r="S15" s="1055">
        <v>13967.875106059219</v>
      </c>
      <c r="T15" s="1121">
        <v>18131.927464939999</v>
      </c>
      <c r="U15" s="619" t="s">
        <v>1213</v>
      </c>
      <c r="V15" s="847"/>
    </row>
    <row r="16" spans="1:22" s="365" customFormat="1" ht="24.95" customHeight="1" x14ac:dyDescent="0.2">
      <c r="B16" s="607" t="s">
        <v>791</v>
      </c>
      <c r="C16" s="869">
        <v>212690.51119493644</v>
      </c>
      <c r="D16" s="869">
        <v>201423.95290588506</v>
      </c>
      <c r="E16" s="869">
        <v>12400.691715999999</v>
      </c>
      <c r="F16" s="869">
        <v>23095.906379700002</v>
      </c>
      <c r="G16" s="869">
        <v>31473.772604483955</v>
      </c>
      <c r="H16" s="869">
        <v>34850.239142210128</v>
      </c>
      <c r="I16" s="1054">
        <v>2097.1732236746525</v>
      </c>
      <c r="J16" s="1055">
        <v>4016.8936812751763</v>
      </c>
      <c r="K16" s="1055">
        <v>6297.4845422600092</v>
      </c>
      <c r="L16" s="1055">
        <v>4076.9780930176062</v>
      </c>
      <c r="M16" s="1055">
        <v>4105.1607766674242</v>
      </c>
      <c r="N16" s="1055">
        <v>1359.7166099400577</v>
      </c>
      <c r="O16" s="1055">
        <v>6779.5065562406999</v>
      </c>
      <c r="P16" s="1055">
        <v>2029.4458900845043</v>
      </c>
      <c r="Q16" s="1055">
        <v>1629.4986048999999</v>
      </c>
      <c r="R16" s="1055">
        <v>707.87818157999993</v>
      </c>
      <c r="S16" s="1055">
        <v>940.39239193999992</v>
      </c>
      <c r="T16" s="1121">
        <v>810.11059063000016</v>
      </c>
      <c r="U16" s="619" t="s">
        <v>829</v>
      </c>
      <c r="V16" s="847"/>
    </row>
    <row r="17" spans="2:32" s="365" customFormat="1" ht="24.95" customHeight="1" x14ac:dyDescent="0.2">
      <c r="B17" s="607" t="s">
        <v>727</v>
      </c>
      <c r="C17" s="869">
        <v>5118.3653758594</v>
      </c>
      <c r="D17" s="869">
        <v>6009.3893509999998</v>
      </c>
      <c r="E17" s="869">
        <v>4018.3750520000003</v>
      </c>
      <c r="F17" s="869">
        <v>5802.7933026400005</v>
      </c>
      <c r="G17" s="869">
        <v>7399.0230905125991</v>
      </c>
      <c r="H17" s="869">
        <v>9133.4828327435116</v>
      </c>
      <c r="I17" s="1054">
        <v>32.353248219999998</v>
      </c>
      <c r="J17" s="1055">
        <v>3270.0896472633235</v>
      </c>
      <c r="K17" s="1055">
        <v>2274.9836492658001</v>
      </c>
      <c r="L17" s="1055">
        <v>189.48990201327808</v>
      </c>
      <c r="M17" s="1055">
        <v>493.80309459945107</v>
      </c>
      <c r="N17" s="1055">
        <v>685.54181434157942</v>
      </c>
      <c r="O17" s="1055">
        <v>1373.1853414534585</v>
      </c>
      <c r="P17" s="1055">
        <v>493.02874341661862</v>
      </c>
      <c r="Q17" s="1055">
        <v>7.2780382199999982</v>
      </c>
      <c r="R17" s="1055">
        <v>23.835404380000003</v>
      </c>
      <c r="S17" s="1055">
        <v>88.781920740000004</v>
      </c>
      <c r="T17" s="1121">
        <v>201.11202882999999</v>
      </c>
      <c r="U17" s="619" t="s">
        <v>679</v>
      </c>
      <c r="V17" s="847"/>
    </row>
    <row r="18" spans="2:32" s="365" customFormat="1" ht="24.95" customHeight="1" x14ac:dyDescent="0.2">
      <c r="B18" s="607" t="s">
        <v>680</v>
      </c>
      <c r="C18" s="869">
        <v>18632.026376965503</v>
      </c>
      <c r="D18" s="869">
        <v>13916.161816176002</v>
      </c>
      <c r="E18" s="869">
        <v>492.94467000000003</v>
      </c>
      <c r="F18" s="869">
        <v>226.80825278</v>
      </c>
      <c r="G18" s="869">
        <v>199.80669573</v>
      </c>
      <c r="H18" s="869">
        <v>446.37457797999991</v>
      </c>
      <c r="I18" s="1054">
        <v>27.172424380000002</v>
      </c>
      <c r="J18" s="1055">
        <v>16.868760719999997</v>
      </c>
      <c r="K18" s="1055">
        <v>29.162810789999998</v>
      </c>
      <c r="L18" s="1055">
        <v>34.821447429999999</v>
      </c>
      <c r="M18" s="1055">
        <v>53.99233035999999</v>
      </c>
      <c r="N18" s="1055">
        <v>43.698261760000008</v>
      </c>
      <c r="O18" s="1055">
        <v>75.562065589999989</v>
      </c>
      <c r="P18" s="1055">
        <v>26.852778240000003</v>
      </c>
      <c r="Q18" s="1055">
        <v>14.953455360000001</v>
      </c>
      <c r="R18" s="1055">
        <v>47.25667301</v>
      </c>
      <c r="S18" s="1055">
        <v>45.273509029999985</v>
      </c>
      <c r="T18" s="1121">
        <v>30.760061309999998</v>
      </c>
      <c r="U18" s="619" t="s">
        <v>792</v>
      </c>
      <c r="V18" s="847"/>
    </row>
    <row r="19" spans="2:32" s="365" customFormat="1" ht="24.95" customHeight="1" x14ac:dyDescent="0.2">
      <c r="B19" s="607" t="s">
        <v>876</v>
      </c>
      <c r="C19" s="869">
        <v>104559.40790755884</v>
      </c>
      <c r="D19" s="869">
        <v>83913.529288584978</v>
      </c>
      <c r="E19" s="869">
        <v>47571.346238280021</v>
      </c>
      <c r="F19" s="869">
        <v>21654.93599708</v>
      </c>
      <c r="G19" s="869">
        <v>16013.359140222246</v>
      </c>
      <c r="H19" s="869">
        <v>25969.329532096228</v>
      </c>
      <c r="I19" s="1054">
        <v>1498.3467188736061</v>
      </c>
      <c r="J19" s="1055">
        <v>803.70993175320621</v>
      </c>
      <c r="K19" s="1055">
        <v>1186.5135963862922</v>
      </c>
      <c r="L19" s="1055">
        <v>616.89353064000011</v>
      </c>
      <c r="M19" s="1055">
        <v>1669.7425212874573</v>
      </c>
      <c r="N19" s="1055">
        <v>2414.7904434895645</v>
      </c>
      <c r="O19" s="1055">
        <v>2769.1683386160976</v>
      </c>
      <c r="P19" s="1055">
        <v>3163.4853189199998</v>
      </c>
      <c r="Q19" s="1055">
        <v>2113.61838227</v>
      </c>
      <c r="R19" s="1055">
        <v>2547.4584170899998</v>
      </c>
      <c r="S19" s="1055">
        <v>3430.8986443700005</v>
      </c>
      <c r="T19" s="1121">
        <v>3754.7036884000004</v>
      </c>
      <c r="U19" s="619" t="s">
        <v>681</v>
      </c>
      <c r="V19" s="847"/>
    </row>
    <row r="20" spans="2:32" s="360" customFormat="1" ht="24.95" customHeight="1" x14ac:dyDescent="0.2">
      <c r="B20" s="605" t="s">
        <v>854</v>
      </c>
      <c r="C20" s="868">
        <v>569063.52938768233</v>
      </c>
      <c r="D20" s="868">
        <v>505107.48339103686</v>
      </c>
      <c r="E20" s="868">
        <v>196452.33140692691</v>
      </c>
      <c r="F20" s="868">
        <v>174933.46958167007</v>
      </c>
      <c r="G20" s="868">
        <v>175794.8461939343</v>
      </c>
      <c r="H20" s="868">
        <v>210064.92042098081</v>
      </c>
      <c r="I20" s="979">
        <v>12029.094847656437</v>
      </c>
      <c r="J20" s="980">
        <v>14074.986458794174</v>
      </c>
      <c r="K20" s="980">
        <v>18551.855415092345</v>
      </c>
      <c r="L20" s="980">
        <v>12974.823318838644</v>
      </c>
      <c r="M20" s="980">
        <v>16731.038380197773</v>
      </c>
      <c r="N20" s="980">
        <v>16765.766679526285</v>
      </c>
      <c r="O20" s="980">
        <v>24160.57248053026</v>
      </c>
      <c r="P20" s="980">
        <v>22142.935821895677</v>
      </c>
      <c r="Q20" s="980">
        <v>13793.078280759995</v>
      </c>
      <c r="R20" s="980">
        <v>17438.933331440006</v>
      </c>
      <c r="S20" s="980">
        <v>18473.22157213922</v>
      </c>
      <c r="T20" s="982">
        <v>22928.613834110001</v>
      </c>
      <c r="U20" s="617" t="s">
        <v>332</v>
      </c>
      <c r="V20" s="847"/>
      <c r="W20" s="363"/>
      <c r="X20" s="363"/>
      <c r="Y20" s="363"/>
      <c r="Z20" s="363"/>
      <c r="AA20" s="363"/>
      <c r="AB20" s="363"/>
      <c r="AC20" s="363"/>
      <c r="AD20" s="363"/>
      <c r="AE20" s="363"/>
      <c r="AF20" s="363"/>
    </row>
    <row r="21" spans="2:32" s="365" customFormat="1" ht="20.25" customHeight="1" thickBot="1" x14ac:dyDescent="0.25">
      <c r="B21" s="851"/>
      <c r="C21" s="1549"/>
      <c r="D21" s="1549"/>
      <c r="E21" s="1549"/>
      <c r="F21" s="1549"/>
      <c r="G21" s="1549"/>
      <c r="H21" s="1549"/>
      <c r="I21" s="1392"/>
      <c r="J21" s="1390"/>
      <c r="K21" s="1390"/>
      <c r="L21" s="1390"/>
      <c r="M21" s="1390"/>
      <c r="N21" s="1390"/>
      <c r="O21" s="1390"/>
      <c r="P21" s="1390"/>
      <c r="Q21" s="1390"/>
      <c r="R21" s="1390"/>
      <c r="S21" s="1390"/>
      <c r="T21" s="1391"/>
      <c r="U21" s="1396"/>
      <c r="V21" s="847"/>
    </row>
    <row r="22" spans="2:32" s="365" customFormat="1" ht="10.5" customHeight="1" thickTop="1" x14ac:dyDescent="0.2">
      <c r="B22" s="607"/>
      <c r="C22" s="869"/>
      <c r="D22" s="869"/>
      <c r="E22" s="869"/>
      <c r="F22" s="869"/>
      <c r="G22" s="869"/>
      <c r="H22" s="869"/>
      <c r="I22" s="1054"/>
      <c r="J22" s="1055"/>
      <c r="K22" s="1055"/>
      <c r="L22" s="1055"/>
      <c r="M22" s="1055"/>
      <c r="N22" s="1055"/>
      <c r="O22" s="1055"/>
      <c r="P22" s="1055"/>
      <c r="Q22" s="1055"/>
      <c r="R22" s="1055"/>
      <c r="S22" s="1055"/>
      <c r="T22" s="1121"/>
      <c r="U22" s="619"/>
      <c r="V22" s="847"/>
    </row>
    <row r="23" spans="2:32" s="1385" customFormat="1" ht="24.95" customHeight="1" x14ac:dyDescent="0.2">
      <c r="B23" s="850" t="s">
        <v>682</v>
      </c>
      <c r="C23" s="871"/>
      <c r="D23" s="871"/>
      <c r="E23" s="871"/>
      <c r="F23" s="871"/>
      <c r="G23" s="871"/>
      <c r="H23" s="871"/>
      <c r="I23" s="1393"/>
      <c r="J23" s="1394"/>
      <c r="K23" s="1394"/>
      <c r="L23" s="1394"/>
      <c r="M23" s="1394"/>
      <c r="N23" s="1394"/>
      <c r="O23" s="1394"/>
      <c r="P23" s="1394"/>
      <c r="Q23" s="1394"/>
      <c r="R23" s="1394"/>
      <c r="S23" s="1394"/>
      <c r="T23" s="1395"/>
      <c r="U23" s="379" t="s">
        <v>1235</v>
      </c>
      <c r="V23" s="847"/>
    </row>
    <row r="24" spans="2:32" s="365" customFormat="1" ht="10.5" customHeight="1" x14ac:dyDescent="0.2">
      <c r="B24" s="607"/>
      <c r="C24" s="869"/>
      <c r="D24" s="869"/>
      <c r="E24" s="869"/>
      <c r="F24" s="869"/>
      <c r="G24" s="869"/>
      <c r="H24" s="869"/>
      <c r="I24" s="1054"/>
      <c r="J24" s="1055"/>
      <c r="K24" s="1055"/>
      <c r="L24" s="1055"/>
      <c r="M24" s="1055"/>
      <c r="N24" s="1055"/>
      <c r="O24" s="1055"/>
      <c r="P24" s="1055"/>
      <c r="Q24" s="1055"/>
      <c r="R24" s="1055"/>
      <c r="S24" s="1055"/>
      <c r="T24" s="1121"/>
      <c r="U24" s="619"/>
      <c r="V24" s="847"/>
    </row>
    <row r="25" spans="2:32" s="365" customFormat="1" ht="24.95" customHeight="1" x14ac:dyDescent="0.2">
      <c r="B25" s="607" t="s">
        <v>266</v>
      </c>
      <c r="C25" s="869">
        <v>106119.69419193068</v>
      </c>
      <c r="D25" s="869">
        <v>91534.788115000003</v>
      </c>
      <c r="E25" s="869">
        <v>43364.006844068434</v>
      </c>
      <c r="F25" s="869">
        <v>42729.335680649994</v>
      </c>
      <c r="G25" s="869">
        <v>36068.593706999149</v>
      </c>
      <c r="H25" s="869">
        <v>22245.560819515009</v>
      </c>
      <c r="I25" s="1054">
        <v>4014.5617867878195</v>
      </c>
      <c r="J25" s="1055">
        <v>617.37433251039579</v>
      </c>
      <c r="K25" s="1055">
        <v>2712.0347603019259</v>
      </c>
      <c r="L25" s="1055">
        <v>2195.317312554514</v>
      </c>
      <c r="M25" s="1055">
        <v>1178.015774296003</v>
      </c>
      <c r="N25" s="1055">
        <v>1331.3851711543448</v>
      </c>
      <c r="O25" s="1055">
        <v>864.93831907000015</v>
      </c>
      <c r="P25" s="1055">
        <v>774.33489759000031</v>
      </c>
      <c r="Q25" s="1055">
        <v>691.79681233999997</v>
      </c>
      <c r="R25" s="1055">
        <v>1539.1837808900004</v>
      </c>
      <c r="S25" s="1055">
        <v>2311.5153646100007</v>
      </c>
      <c r="T25" s="1121">
        <v>4015.1025074099994</v>
      </c>
      <c r="U25" s="619" t="s">
        <v>267</v>
      </c>
      <c r="V25" s="847"/>
    </row>
    <row r="26" spans="2:32" s="365" customFormat="1" ht="24.95" customHeight="1" x14ac:dyDescent="0.2">
      <c r="B26" s="607" t="s">
        <v>1253</v>
      </c>
      <c r="C26" s="869">
        <v>70308.166776340004</v>
      </c>
      <c r="D26" s="869">
        <v>63285.834304317395</v>
      </c>
      <c r="E26" s="869">
        <v>2342.6785689999997</v>
      </c>
      <c r="F26" s="869">
        <v>2183.4694932699995</v>
      </c>
      <c r="G26" s="869">
        <v>3382.6704270256282</v>
      </c>
      <c r="H26" s="869">
        <v>4364.728151057363</v>
      </c>
      <c r="I26" s="1054">
        <v>24.70667366</v>
      </c>
      <c r="J26" s="1055">
        <v>610.78897830226094</v>
      </c>
      <c r="K26" s="1055">
        <v>947.1165806128439</v>
      </c>
      <c r="L26" s="1055">
        <v>666.53101617999994</v>
      </c>
      <c r="M26" s="1055">
        <v>190.29591185000001</v>
      </c>
      <c r="N26" s="1055">
        <v>278.98816100521753</v>
      </c>
      <c r="O26" s="1055">
        <v>536.50536420213177</v>
      </c>
      <c r="P26" s="1055">
        <v>372.49682968490913</v>
      </c>
      <c r="Q26" s="1055">
        <v>357.97534331000003</v>
      </c>
      <c r="R26" s="1055">
        <v>84.540635699999982</v>
      </c>
      <c r="S26" s="1055">
        <v>119.52552530999999</v>
      </c>
      <c r="T26" s="1121">
        <v>175.25713123999998</v>
      </c>
      <c r="U26" s="619" t="s">
        <v>440</v>
      </c>
      <c r="V26" s="847"/>
    </row>
    <row r="27" spans="2:32" s="365" customFormat="1" ht="24.95" customHeight="1" x14ac:dyDescent="0.2">
      <c r="B27" s="607" t="s">
        <v>1252</v>
      </c>
      <c r="C27" s="869">
        <v>68315.178479348149</v>
      </c>
      <c r="D27" s="869">
        <v>55895.509905862607</v>
      </c>
      <c r="E27" s="869">
        <v>3176.050436</v>
      </c>
      <c r="F27" s="869">
        <v>456.00542388999992</v>
      </c>
      <c r="G27" s="869">
        <v>242.24064748000004</v>
      </c>
      <c r="H27" s="869">
        <v>856.08147230000009</v>
      </c>
      <c r="I27" s="1054">
        <v>11.496660469999998</v>
      </c>
      <c r="J27" s="1055">
        <v>8.5113836999999979</v>
      </c>
      <c r="K27" s="1055">
        <v>23.609637030000002</v>
      </c>
      <c r="L27" s="1055">
        <v>25.23355475</v>
      </c>
      <c r="M27" s="1055">
        <v>23.267938950000001</v>
      </c>
      <c r="N27" s="1055">
        <v>51.220123030000003</v>
      </c>
      <c r="O27" s="1055">
        <v>113.25894257</v>
      </c>
      <c r="P27" s="1055">
        <v>117.01852102000001</v>
      </c>
      <c r="Q27" s="1055">
        <v>76.260253089999978</v>
      </c>
      <c r="R27" s="1055">
        <v>94.750853909999989</v>
      </c>
      <c r="S27" s="1055">
        <v>187.51841723000001</v>
      </c>
      <c r="T27" s="1121">
        <v>123.93518655000001</v>
      </c>
      <c r="U27" s="619" t="s">
        <v>708</v>
      </c>
      <c r="V27" s="847"/>
    </row>
    <row r="28" spans="2:32" s="365" customFormat="1" ht="24.95" customHeight="1" x14ac:dyDescent="0.2">
      <c r="B28" s="607" t="s">
        <v>365</v>
      </c>
      <c r="C28" s="869">
        <v>18369.251539166718</v>
      </c>
      <c r="D28" s="869">
        <v>29465.882274783005</v>
      </c>
      <c r="E28" s="869">
        <v>216.35563400000001</v>
      </c>
      <c r="F28" s="869">
        <v>2601.7478354299997</v>
      </c>
      <c r="G28" s="869">
        <v>1147.0454396306868</v>
      </c>
      <c r="H28" s="869">
        <v>672.91924771000015</v>
      </c>
      <c r="I28" s="1054">
        <v>23.544779340000002</v>
      </c>
      <c r="J28" s="1055">
        <v>18.190551900000003</v>
      </c>
      <c r="K28" s="1055">
        <v>53.29390647000001</v>
      </c>
      <c r="L28" s="1055">
        <v>9.9145407100000007</v>
      </c>
      <c r="M28" s="1055">
        <v>14.965224360000001</v>
      </c>
      <c r="N28" s="1055">
        <v>63.142130350000002</v>
      </c>
      <c r="O28" s="1055">
        <v>52.180446449999998</v>
      </c>
      <c r="P28" s="1055">
        <v>180.01116985000002</v>
      </c>
      <c r="Q28" s="1055">
        <v>49.308568650000005</v>
      </c>
      <c r="R28" s="1055">
        <v>98.650931340000014</v>
      </c>
      <c r="S28" s="1055">
        <v>71.251822160000017</v>
      </c>
      <c r="T28" s="1121">
        <v>38.465176129999989</v>
      </c>
      <c r="U28" s="619" t="s">
        <v>654</v>
      </c>
      <c r="V28" s="847"/>
    </row>
    <row r="29" spans="2:32" s="365" customFormat="1" ht="24.95" customHeight="1" x14ac:dyDescent="0.2">
      <c r="B29" s="607" t="s">
        <v>268</v>
      </c>
      <c r="C29" s="869">
        <v>22425.62615209767</v>
      </c>
      <c r="D29" s="869">
        <v>29139.893113920003</v>
      </c>
      <c r="E29" s="869">
        <v>769.05535999999995</v>
      </c>
      <c r="F29" s="869">
        <v>611.76880228000005</v>
      </c>
      <c r="G29" s="869">
        <v>1216.8782164560021</v>
      </c>
      <c r="H29" s="869">
        <v>452.48481453000005</v>
      </c>
      <c r="I29" s="1054">
        <v>24.44909878</v>
      </c>
      <c r="J29" s="1055">
        <v>27.335621759999999</v>
      </c>
      <c r="K29" s="1055">
        <v>29.534703250000007</v>
      </c>
      <c r="L29" s="1055">
        <v>27.487929120000004</v>
      </c>
      <c r="M29" s="1055">
        <v>51.300255990000004</v>
      </c>
      <c r="N29" s="1055">
        <v>41.495560220000009</v>
      </c>
      <c r="O29" s="1055">
        <v>60.515957020000002</v>
      </c>
      <c r="P29" s="1055">
        <v>38.908117920000002</v>
      </c>
      <c r="Q29" s="1055">
        <v>18.883495300000003</v>
      </c>
      <c r="R29" s="1055">
        <v>51.8203186</v>
      </c>
      <c r="S29" s="1055">
        <v>52.329297359999991</v>
      </c>
      <c r="T29" s="1121">
        <v>28.424459210000002</v>
      </c>
      <c r="U29" s="619" t="s">
        <v>755</v>
      </c>
      <c r="V29" s="847"/>
    </row>
    <row r="30" spans="2:32" s="365" customFormat="1" ht="24.95" customHeight="1" x14ac:dyDescent="0.2">
      <c r="B30" s="607" t="s">
        <v>449</v>
      </c>
      <c r="C30" s="869">
        <v>25094.995891724331</v>
      </c>
      <c r="D30" s="869">
        <v>25268.701177999999</v>
      </c>
      <c r="E30" s="869">
        <v>23831.453036999996</v>
      </c>
      <c r="F30" s="869">
        <v>15976.869492770042</v>
      </c>
      <c r="G30" s="869">
        <v>22107.738953950025</v>
      </c>
      <c r="H30" s="869">
        <v>27261.636806789997</v>
      </c>
      <c r="I30" s="1054">
        <v>566.40670106000005</v>
      </c>
      <c r="J30" s="1055">
        <v>746.45132586999966</v>
      </c>
      <c r="K30" s="1055">
        <v>716.5859203399998</v>
      </c>
      <c r="L30" s="1055">
        <v>758.35941142000001</v>
      </c>
      <c r="M30" s="1055">
        <v>1193.8899173499999</v>
      </c>
      <c r="N30" s="1055">
        <v>3286.1981787599989</v>
      </c>
      <c r="O30" s="1055">
        <v>4522.819344999999</v>
      </c>
      <c r="P30" s="1055">
        <v>6271.6925784799987</v>
      </c>
      <c r="Q30" s="1055">
        <v>1604.0388422599997</v>
      </c>
      <c r="R30" s="1055">
        <v>3512.1083542399997</v>
      </c>
      <c r="S30" s="1055">
        <v>1612.04792329</v>
      </c>
      <c r="T30" s="1121">
        <v>2471.0383087199998</v>
      </c>
      <c r="U30" s="619" t="s">
        <v>450</v>
      </c>
      <c r="V30" s="847"/>
    </row>
    <row r="31" spans="2:32" s="365" customFormat="1" ht="24.95" customHeight="1" x14ac:dyDescent="0.2">
      <c r="B31" s="607" t="s">
        <v>446</v>
      </c>
      <c r="C31" s="869">
        <v>29100.000561020272</v>
      </c>
      <c r="D31" s="869">
        <v>22441.684337129995</v>
      </c>
      <c r="E31" s="869">
        <v>4143.1624760000004</v>
      </c>
      <c r="F31" s="869">
        <v>9319.5071813199993</v>
      </c>
      <c r="G31" s="869">
        <v>10273.395362890969</v>
      </c>
      <c r="H31" s="869">
        <v>14960.509470846224</v>
      </c>
      <c r="I31" s="1054">
        <v>1233.640386003606</v>
      </c>
      <c r="J31" s="1055">
        <v>271.55902189320625</v>
      </c>
      <c r="K31" s="1055">
        <v>787.04180916629196</v>
      </c>
      <c r="L31" s="1055">
        <v>256.36538194000008</v>
      </c>
      <c r="M31" s="1055">
        <v>771.9869630774574</v>
      </c>
      <c r="N31" s="1055">
        <v>1573.1441099495644</v>
      </c>
      <c r="O31" s="1055">
        <v>1857.1912826360981</v>
      </c>
      <c r="P31" s="1055">
        <v>2009.5628445199998</v>
      </c>
      <c r="Q31" s="1055">
        <v>1048.50666514</v>
      </c>
      <c r="R31" s="1055">
        <v>1249.2493505699997</v>
      </c>
      <c r="S31" s="1055">
        <v>1830.9997396800004</v>
      </c>
      <c r="T31" s="1121">
        <v>2071.2619162699998</v>
      </c>
      <c r="U31" s="619" t="s">
        <v>447</v>
      </c>
      <c r="V31" s="847"/>
    </row>
    <row r="32" spans="2:32" s="365" customFormat="1" ht="24.95" customHeight="1" x14ac:dyDescent="0.2">
      <c r="B32" s="607" t="s">
        <v>758</v>
      </c>
      <c r="C32" s="869">
        <v>20176.173938850407</v>
      </c>
      <c r="D32" s="869">
        <v>22096.539210146817</v>
      </c>
      <c r="E32" s="869">
        <v>20350.810700298502</v>
      </c>
      <c r="F32" s="869">
        <v>18266.13982039001</v>
      </c>
      <c r="G32" s="869">
        <v>24152.286631676321</v>
      </c>
      <c r="H32" s="869">
        <v>40085.076820355927</v>
      </c>
      <c r="I32" s="1054">
        <v>1608.9157572803588</v>
      </c>
      <c r="J32" s="1055">
        <v>2037.1912295620702</v>
      </c>
      <c r="K32" s="1055">
        <v>2541.7541986783158</v>
      </c>
      <c r="L32" s="1055">
        <v>3048.6958254832448</v>
      </c>
      <c r="M32" s="1055">
        <v>5319.3282870574358</v>
      </c>
      <c r="N32" s="1055">
        <v>3202.1427790307348</v>
      </c>
      <c r="O32" s="1055">
        <v>2795.0413751299989</v>
      </c>
      <c r="P32" s="1055">
        <v>3381.8873445845484</v>
      </c>
      <c r="Q32" s="1055">
        <v>2523.2588970599968</v>
      </c>
      <c r="R32" s="1055">
        <v>3198.2089230100023</v>
      </c>
      <c r="S32" s="1055">
        <v>5082.7220315092172</v>
      </c>
      <c r="T32" s="1121">
        <v>5345.9301719700034</v>
      </c>
      <c r="U32" s="619" t="s">
        <v>361</v>
      </c>
      <c r="V32" s="847"/>
    </row>
    <row r="33" spans="2:22" s="365" customFormat="1" ht="24.95" customHeight="1" x14ac:dyDescent="0.2">
      <c r="B33" s="607" t="s">
        <v>362</v>
      </c>
      <c r="C33" s="869">
        <v>17971.720920370637</v>
      </c>
      <c r="D33" s="869">
        <v>18452.048565977999</v>
      </c>
      <c r="E33" s="869">
        <v>11324.012374999998</v>
      </c>
      <c r="F33" s="869">
        <v>15487.350498100002</v>
      </c>
      <c r="G33" s="869">
        <v>7836.1482370599979</v>
      </c>
      <c r="H33" s="869">
        <v>15942.561083840003</v>
      </c>
      <c r="I33" s="1054">
        <v>592.5414305599993</v>
      </c>
      <c r="J33" s="1055">
        <v>672.99373536000121</v>
      </c>
      <c r="K33" s="1055">
        <v>759.98123693000014</v>
      </c>
      <c r="L33" s="1055">
        <v>698.30387226999994</v>
      </c>
      <c r="M33" s="1055">
        <v>528.95035617999997</v>
      </c>
      <c r="N33" s="1055">
        <v>1325.7117072100004</v>
      </c>
      <c r="O33" s="1055">
        <v>2309.5322473800015</v>
      </c>
      <c r="P33" s="1055">
        <v>2383.3107276500004</v>
      </c>
      <c r="Q33" s="1055">
        <v>1816.6324002300003</v>
      </c>
      <c r="R33" s="1055">
        <v>2121.3404005199995</v>
      </c>
      <c r="S33" s="1055">
        <v>1382.06010335</v>
      </c>
      <c r="T33" s="1121">
        <v>1351.2028662000002</v>
      </c>
      <c r="U33" s="619" t="s">
        <v>830</v>
      </c>
      <c r="V33" s="847"/>
    </row>
    <row r="34" spans="2:22" s="365" customFormat="1" ht="24.95" customHeight="1" x14ac:dyDescent="0.2">
      <c r="B34" s="607" t="s">
        <v>704</v>
      </c>
      <c r="C34" s="869">
        <v>18774.223276977806</v>
      </c>
      <c r="D34" s="869">
        <v>14219.602988265999</v>
      </c>
      <c r="E34" s="869">
        <v>10934.461775</v>
      </c>
      <c r="F34" s="869">
        <v>16264.801121739998</v>
      </c>
      <c r="G34" s="869">
        <v>15687.757055309998</v>
      </c>
      <c r="H34" s="869">
        <v>11639.49304007</v>
      </c>
      <c r="I34" s="1054">
        <v>746.24709580000012</v>
      </c>
      <c r="J34" s="1055">
        <v>840.23669876000008</v>
      </c>
      <c r="K34" s="1055">
        <v>979.17114178999987</v>
      </c>
      <c r="L34" s="1055">
        <v>541.94472913999994</v>
      </c>
      <c r="M34" s="1055">
        <v>712.07779850000009</v>
      </c>
      <c r="N34" s="1055">
        <v>859.96586794999973</v>
      </c>
      <c r="O34" s="1055">
        <v>683.15808100000015</v>
      </c>
      <c r="P34" s="1055">
        <v>1159.3530496499998</v>
      </c>
      <c r="Q34" s="1055">
        <v>1127.8678817700002</v>
      </c>
      <c r="R34" s="1055">
        <v>1476.3867316600001</v>
      </c>
      <c r="S34" s="1055">
        <v>1205.2279394400002</v>
      </c>
      <c r="T34" s="1121">
        <v>1307.8560246099996</v>
      </c>
      <c r="U34" s="619" t="s">
        <v>705</v>
      </c>
      <c r="V34" s="847"/>
    </row>
    <row r="35" spans="2:22" s="365" customFormat="1" ht="24.95" customHeight="1" x14ac:dyDescent="0.2">
      <c r="B35" s="607" t="s">
        <v>443</v>
      </c>
      <c r="C35" s="869">
        <v>18478.966904499332</v>
      </c>
      <c r="D35" s="869">
        <v>13774.021751175998</v>
      </c>
      <c r="E35" s="869">
        <v>435.31086500000004</v>
      </c>
      <c r="F35" s="869">
        <v>197.61638995000004</v>
      </c>
      <c r="G35" s="869">
        <v>165.37182945000001</v>
      </c>
      <c r="H35" s="869">
        <v>374.14899013999997</v>
      </c>
      <c r="I35" s="1054">
        <v>26.472424380000003</v>
      </c>
      <c r="J35" s="1055">
        <v>16.34532072</v>
      </c>
      <c r="K35" s="1055">
        <v>29.053653390000001</v>
      </c>
      <c r="L35" s="1055">
        <v>34.821447429999999</v>
      </c>
      <c r="M35" s="1055">
        <v>42.103638759999996</v>
      </c>
      <c r="N35" s="1055">
        <v>38.829751240000007</v>
      </c>
      <c r="O35" s="1055">
        <v>74.251499969999983</v>
      </c>
      <c r="P35" s="1055">
        <v>24.035634240000004</v>
      </c>
      <c r="Q35" s="1055">
        <v>14.041489800000001</v>
      </c>
      <c r="R35" s="1055">
        <v>18.911044610000001</v>
      </c>
      <c r="S35" s="1055">
        <v>40.882013979999989</v>
      </c>
      <c r="T35" s="1121">
        <v>14.401071619999998</v>
      </c>
      <c r="U35" s="619" t="s">
        <v>793</v>
      </c>
      <c r="V35" s="847"/>
    </row>
    <row r="36" spans="2:22" s="365" customFormat="1" ht="24.95" customHeight="1" x14ac:dyDescent="0.2">
      <c r="B36" s="607" t="s">
        <v>706</v>
      </c>
      <c r="C36" s="869">
        <v>10848.166729560882</v>
      </c>
      <c r="D36" s="869">
        <v>11224.4428051</v>
      </c>
      <c r="E36" s="869">
        <v>360.61059100000006</v>
      </c>
      <c r="F36" s="869">
        <v>610.18815706999999</v>
      </c>
      <c r="G36" s="869">
        <v>219.68303549000001</v>
      </c>
      <c r="H36" s="869">
        <v>1552.7495497699999</v>
      </c>
      <c r="I36" s="1054">
        <v>8.5561858799999992</v>
      </c>
      <c r="J36" s="1055">
        <v>49.507340419999998</v>
      </c>
      <c r="K36" s="1055">
        <v>66.082067539999997</v>
      </c>
      <c r="L36" s="1055">
        <v>14.74230582</v>
      </c>
      <c r="M36" s="1055">
        <v>2.7461950499999999</v>
      </c>
      <c r="N36" s="1055">
        <v>129.51201760999999</v>
      </c>
      <c r="O36" s="1055">
        <v>172.44332978</v>
      </c>
      <c r="P36" s="1055">
        <v>230.81292038000004</v>
      </c>
      <c r="Q36" s="1055">
        <v>241.07378898000002</v>
      </c>
      <c r="R36" s="1055">
        <v>137.56900085999996</v>
      </c>
      <c r="S36" s="1055">
        <v>284.59486136999999</v>
      </c>
      <c r="T36" s="1121">
        <v>215.10953608000003</v>
      </c>
      <c r="U36" s="619" t="s">
        <v>707</v>
      </c>
      <c r="V36" s="847"/>
    </row>
    <row r="37" spans="2:22" s="365" customFormat="1" ht="24.95" customHeight="1" x14ac:dyDescent="0.2">
      <c r="B37" s="607" t="s">
        <v>193</v>
      </c>
      <c r="C37" s="869">
        <v>7291.0203580953184</v>
      </c>
      <c r="D37" s="869">
        <v>5455.5960500000001</v>
      </c>
      <c r="E37" s="869">
        <v>3464.7502220000001</v>
      </c>
      <c r="F37" s="869">
        <v>1253.0479451799999</v>
      </c>
      <c r="G37" s="869">
        <v>1080.89029639</v>
      </c>
      <c r="H37" s="869">
        <v>3225.2130659099994</v>
      </c>
      <c r="I37" s="1054">
        <v>91.40794566000001</v>
      </c>
      <c r="J37" s="1055">
        <v>331.75127663999996</v>
      </c>
      <c r="K37" s="1055">
        <v>63.637022880000011</v>
      </c>
      <c r="L37" s="1055">
        <v>49.533273809999997</v>
      </c>
      <c r="M37" s="1055">
        <v>37.85300187</v>
      </c>
      <c r="N37" s="1055">
        <v>83.275839060000024</v>
      </c>
      <c r="O37" s="1055">
        <v>268.91972745000004</v>
      </c>
      <c r="P37" s="1055">
        <v>577.39604290999978</v>
      </c>
      <c r="Q37" s="1055">
        <v>643.60338003999982</v>
      </c>
      <c r="R37" s="1055">
        <v>223.1899215</v>
      </c>
      <c r="S37" s="1055">
        <v>280.24049535000006</v>
      </c>
      <c r="T37" s="1121">
        <v>574.40513873999998</v>
      </c>
      <c r="U37" s="619" t="s">
        <v>203</v>
      </c>
      <c r="V37" s="847"/>
    </row>
    <row r="38" spans="2:22" s="365" customFormat="1" ht="24.95" customHeight="1" x14ac:dyDescent="0.2">
      <c r="B38" s="607" t="s">
        <v>1210</v>
      </c>
      <c r="C38" s="869">
        <v>3765.2726783449998</v>
      </c>
      <c r="D38" s="869">
        <v>5175.0688031890004</v>
      </c>
      <c r="E38" s="869">
        <v>348.10487999999992</v>
      </c>
      <c r="F38" s="869">
        <v>300.78675169000007</v>
      </c>
      <c r="G38" s="869">
        <v>194.22608393000002</v>
      </c>
      <c r="H38" s="869">
        <v>834.1580462500001</v>
      </c>
      <c r="I38" s="1054">
        <v>9.6174659700000014</v>
      </c>
      <c r="J38" s="1055">
        <v>0.26172000000000001</v>
      </c>
      <c r="K38" s="1055">
        <v>9.562115630000001</v>
      </c>
      <c r="L38" s="1055">
        <v>7.2130273200000001</v>
      </c>
      <c r="M38" s="1055">
        <v>11.005457099999999</v>
      </c>
      <c r="N38" s="1055">
        <v>12.169797120000002</v>
      </c>
      <c r="O38" s="1055">
        <v>53.807844680000009</v>
      </c>
      <c r="P38" s="1055">
        <v>137.54315689000001</v>
      </c>
      <c r="Q38" s="1055">
        <v>203.47645156999999</v>
      </c>
      <c r="R38" s="1055">
        <v>118.73172878000001</v>
      </c>
      <c r="S38" s="1055">
        <v>108.60022478</v>
      </c>
      <c r="T38" s="1121">
        <v>162.16905641</v>
      </c>
      <c r="U38" s="619" t="s">
        <v>265</v>
      </c>
      <c r="V38" s="847"/>
    </row>
    <row r="39" spans="2:22" s="365" customFormat="1" ht="24.95" customHeight="1" x14ac:dyDescent="0.2">
      <c r="B39" s="607" t="s">
        <v>192</v>
      </c>
      <c r="C39" s="869">
        <v>4173.7179499528911</v>
      </c>
      <c r="D39" s="869">
        <v>5064.1536489999999</v>
      </c>
      <c r="E39" s="869">
        <v>3719.0783040000001</v>
      </c>
      <c r="F39" s="869">
        <v>4722.7224980599995</v>
      </c>
      <c r="G39" s="869">
        <v>4872.1995184400002</v>
      </c>
      <c r="H39" s="869">
        <v>9013.1117172300019</v>
      </c>
      <c r="I39" s="1054">
        <v>463.46570811999993</v>
      </c>
      <c r="J39" s="1055">
        <v>259.09346605999997</v>
      </c>
      <c r="K39" s="1055">
        <v>316.76123255999983</v>
      </c>
      <c r="L39" s="1055">
        <v>255.03198693999997</v>
      </c>
      <c r="M39" s="1055">
        <v>682.57671111000025</v>
      </c>
      <c r="N39" s="1055">
        <v>1013.6757174300004</v>
      </c>
      <c r="O39" s="1055">
        <v>896.28671707000012</v>
      </c>
      <c r="P39" s="1055">
        <v>695.20826500999999</v>
      </c>
      <c r="Q39" s="1055">
        <v>705.8346587999996</v>
      </c>
      <c r="R39" s="1055">
        <v>1004.2566710199999</v>
      </c>
      <c r="S39" s="1055">
        <v>1011.3323328800006</v>
      </c>
      <c r="T39" s="1121">
        <v>1709.5882502300005</v>
      </c>
      <c r="U39" s="619" t="s">
        <v>202</v>
      </c>
      <c r="V39" s="847"/>
    </row>
    <row r="40" spans="2:22" s="365" customFormat="1" ht="24.95" customHeight="1" x14ac:dyDescent="0.2">
      <c r="B40" s="607" t="s">
        <v>199</v>
      </c>
      <c r="C40" s="869">
        <v>2047.2537500177191</v>
      </c>
      <c r="D40" s="869">
        <v>4507.0251459520005</v>
      </c>
      <c r="E40" s="869">
        <v>118.89429199999999</v>
      </c>
      <c r="F40" s="869">
        <v>32.286641059999994</v>
      </c>
      <c r="G40" s="869">
        <v>22.31455055</v>
      </c>
      <c r="H40" s="869">
        <v>145.10860313000001</v>
      </c>
      <c r="I40" s="1054">
        <v>8.6404049999999996E-2</v>
      </c>
      <c r="J40" s="1055">
        <v>0</v>
      </c>
      <c r="K40" s="1055">
        <v>20.7151538</v>
      </c>
      <c r="L40" s="1055">
        <v>5.0959108200000003</v>
      </c>
      <c r="M40" s="1055">
        <v>13.428520560000001</v>
      </c>
      <c r="N40" s="1055">
        <v>0</v>
      </c>
      <c r="O40" s="1055">
        <v>29.361772800000004</v>
      </c>
      <c r="P40" s="1055">
        <v>25.013652299999997</v>
      </c>
      <c r="Q40" s="1055">
        <v>17.30530916</v>
      </c>
      <c r="R40" s="1055">
        <v>32.394833739999996</v>
      </c>
      <c r="S40" s="1055">
        <v>1.7070458999999998</v>
      </c>
      <c r="T40" s="1121">
        <v>0</v>
      </c>
      <c r="U40" s="619" t="s">
        <v>209</v>
      </c>
      <c r="V40" s="847"/>
    </row>
    <row r="41" spans="2:22" s="365" customFormat="1" ht="24.95" customHeight="1" x14ac:dyDescent="0.2">
      <c r="B41" s="607" t="s">
        <v>756</v>
      </c>
      <c r="C41" s="869">
        <v>7453.2164253399269</v>
      </c>
      <c r="D41" s="869">
        <v>4318.2212559999989</v>
      </c>
      <c r="E41" s="869">
        <v>2945.34345828</v>
      </c>
      <c r="F41" s="869">
        <v>1884.6802729199994</v>
      </c>
      <c r="G41" s="869">
        <v>1504.1984542399996</v>
      </c>
      <c r="H41" s="869">
        <v>2339.1548379999999</v>
      </c>
      <c r="I41" s="1054">
        <v>54.725434030000009</v>
      </c>
      <c r="J41" s="1055">
        <v>58.590121359999991</v>
      </c>
      <c r="K41" s="1055">
        <v>91.781245369999993</v>
      </c>
      <c r="L41" s="1055">
        <v>166.57085380000001</v>
      </c>
      <c r="M41" s="1055">
        <v>234.15263033000005</v>
      </c>
      <c r="N41" s="1055">
        <v>244.85825650000001</v>
      </c>
      <c r="O41" s="1055">
        <v>255.7685955</v>
      </c>
      <c r="P41" s="1055">
        <v>282.78736045000005</v>
      </c>
      <c r="Q41" s="1055">
        <v>212.92757712000002</v>
      </c>
      <c r="R41" s="1055">
        <v>177.21804045000005</v>
      </c>
      <c r="S41" s="1055">
        <v>279.51325335999985</v>
      </c>
      <c r="T41" s="1121">
        <v>280.26146972999993</v>
      </c>
      <c r="U41" s="619" t="s">
        <v>757</v>
      </c>
      <c r="V41" s="847"/>
    </row>
    <row r="42" spans="2:22" s="365" customFormat="1" ht="24.95" customHeight="1" x14ac:dyDescent="0.2">
      <c r="B42" s="607" t="s">
        <v>195</v>
      </c>
      <c r="C42" s="882">
        <v>2936.4533059999999</v>
      </c>
      <c r="D42" s="869">
        <v>3184.8728770000002</v>
      </c>
      <c r="E42" s="869">
        <v>2347.4771229999997</v>
      </c>
      <c r="F42" s="869">
        <v>4150.9944475299999</v>
      </c>
      <c r="G42" s="869">
        <v>6099.0958880407034</v>
      </c>
      <c r="H42" s="869">
        <v>5655.0731755017669</v>
      </c>
      <c r="I42" s="787">
        <v>3.0986280000000002</v>
      </c>
      <c r="J42" s="785">
        <v>2982.9947446190668</v>
      </c>
      <c r="K42" s="785">
        <v>895.71766087432309</v>
      </c>
      <c r="L42" s="785">
        <v>188.65707276327805</v>
      </c>
      <c r="M42" s="785">
        <v>475.36320498945105</v>
      </c>
      <c r="N42" s="785">
        <v>95.166524005350084</v>
      </c>
      <c r="O42" s="785">
        <v>778.13662520231162</v>
      </c>
      <c r="P42" s="785">
        <v>216.14303699798612</v>
      </c>
      <c r="Q42" s="785">
        <v>0.24412079999999997</v>
      </c>
      <c r="R42" s="785">
        <v>0</v>
      </c>
      <c r="S42" s="785">
        <v>19.551557250000002</v>
      </c>
      <c r="T42" s="786">
        <v>0</v>
      </c>
      <c r="U42" s="619" t="s">
        <v>205</v>
      </c>
      <c r="V42" s="847"/>
    </row>
    <row r="43" spans="2:22" s="365" customFormat="1" ht="24.95" customHeight="1" x14ac:dyDescent="0.2">
      <c r="B43" s="607" t="s">
        <v>655</v>
      </c>
      <c r="C43" s="882">
        <v>3223.3416417549997</v>
      </c>
      <c r="D43" s="869">
        <v>3051.8273490250008</v>
      </c>
      <c r="E43" s="869">
        <v>87.613173000000018</v>
      </c>
      <c r="F43" s="869">
        <v>40.203822299999999</v>
      </c>
      <c r="G43" s="869">
        <v>51.614749200000006</v>
      </c>
      <c r="H43" s="869">
        <v>25.073257199999997</v>
      </c>
      <c r="I43" s="787">
        <v>3.5753400000000002</v>
      </c>
      <c r="J43" s="785">
        <v>1.9629000000000001</v>
      </c>
      <c r="K43" s="785">
        <v>0</v>
      </c>
      <c r="L43" s="785">
        <v>3.8758499999999998</v>
      </c>
      <c r="M43" s="785">
        <v>0</v>
      </c>
      <c r="N43" s="785">
        <v>4.8351695999999995</v>
      </c>
      <c r="O43" s="785">
        <v>3.74193</v>
      </c>
      <c r="P43" s="785">
        <v>0</v>
      </c>
      <c r="Q43" s="785">
        <v>3.1959899999999997</v>
      </c>
      <c r="R43" s="785">
        <v>3.8860776000000001</v>
      </c>
      <c r="S43" s="785">
        <v>0</v>
      </c>
      <c r="T43" s="786">
        <v>0</v>
      </c>
      <c r="U43" s="619" t="s">
        <v>656</v>
      </c>
      <c r="V43" s="847"/>
    </row>
    <row r="44" spans="2:22" s="365" customFormat="1" ht="24.95" customHeight="1" x14ac:dyDescent="0.2">
      <c r="B44" s="607" t="s">
        <v>200</v>
      </c>
      <c r="C44" s="882">
        <v>3951.6239789057136</v>
      </c>
      <c r="D44" s="869">
        <v>2702.5034159999996</v>
      </c>
      <c r="E44" s="869">
        <v>2935.6053689999999</v>
      </c>
      <c r="F44" s="869">
        <v>1582.93216235</v>
      </c>
      <c r="G44" s="869">
        <v>1521.10147899</v>
      </c>
      <c r="H44" s="869">
        <v>1408.73056365</v>
      </c>
      <c r="I44" s="787">
        <v>82.671742590000008</v>
      </c>
      <c r="J44" s="785">
        <v>110.29671649999999</v>
      </c>
      <c r="K44" s="785">
        <v>262.23111986999999</v>
      </c>
      <c r="L44" s="785">
        <v>0</v>
      </c>
      <c r="M44" s="785">
        <v>34.028458440000001</v>
      </c>
      <c r="N44" s="785">
        <v>62.518951489999999</v>
      </c>
      <c r="O44" s="785">
        <v>2.0519728000000002</v>
      </c>
      <c r="P44" s="785">
        <v>218.99284462999998</v>
      </c>
      <c r="Q44" s="785">
        <v>92.859271590000006</v>
      </c>
      <c r="R44" s="785">
        <v>68.06209376999999</v>
      </c>
      <c r="S44" s="785">
        <v>133.64482862999998</v>
      </c>
      <c r="T44" s="786">
        <v>341.37256334000006</v>
      </c>
      <c r="U44" s="619" t="s">
        <v>207</v>
      </c>
      <c r="V44" s="847"/>
    </row>
    <row r="45" spans="2:22" s="365" customFormat="1" ht="24.95" customHeight="1" x14ac:dyDescent="0.2">
      <c r="B45" s="607" t="s">
        <v>657</v>
      </c>
      <c r="C45" s="882">
        <v>2283.9032838591811</v>
      </c>
      <c r="D45" s="869">
        <v>2502.6839964539995</v>
      </c>
      <c r="E45" s="869">
        <v>825.94186000000002</v>
      </c>
      <c r="F45" s="869">
        <v>3039.9598770100001</v>
      </c>
      <c r="G45" s="869">
        <v>4777.9054426298371</v>
      </c>
      <c r="H45" s="869">
        <v>6307.445630242044</v>
      </c>
      <c r="I45" s="787">
        <v>1.16479719</v>
      </c>
      <c r="J45" s="785">
        <v>1271.6344185660787</v>
      </c>
      <c r="K45" s="785">
        <v>1170.3916734519992</v>
      </c>
      <c r="L45" s="785">
        <v>249.39387430421002</v>
      </c>
      <c r="M45" s="785">
        <v>461.00557063136358</v>
      </c>
      <c r="N45" s="785">
        <v>228.54426999350764</v>
      </c>
      <c r="O45" s="785">
        <v>2569.3856783278879</v>
      </c>
      <c r="P45" s="785">
        <v>265.48690974699696</v>
      </c>
      <c r="Q45" s="785">
        <v>27.54221618</v>
      </c>
      <c r="R45" s="785">
        <v>19.005668329999999</v>
      </c>
      <c r="S45" s="785">
        <v>24.354514479999999</v>
      </c>
      <c r="T45" s="786">
        <v>19.536039039999999</v>
      </c>
      <c r="U45" s="619" t="s">
        <v>658</v>
      </c>
      <c r="V45" s="847"/>
    </row>
    <row r="46" spans="2:22" s="365" customFormat="1" ht="24.95" customHeight="1" x14ac:dyDescent="0.2">
      <c r="B46" s="607" t="s">
        <v>444</v>
      </c>
      <c r="C46" s="882">
        <v>5789.0351417924685</v>
      </c>
      <c r="D46" s="869">
        <v>2345.1999251899997</v>
      </c>
      <c r="E46" s="869">
        <v>334.20592600000003</v>
      </c>
      <c r="F46" s="869">
        <v>128.34965797000001</v>
      </c>
      <c r="G46" s="869">
        <v>168.67244602000005</v>
      </c>
      <c r="H46" s="869">
        <v>438.01860349000003</v>
      </c>
      <c r="I46" s="787">
        <v>17.383699159999999</v>
      </c>
      <c r="J46" s="785">
        <v>11.745453700000002</v>
      </c>
      <c r="K46" s="785">
        <v>31.960019389999999</v>
      </c>
      <c r="L46" s="785">
        <v>15.967419699999999</v>
      </c>
      <c r="M46" s="785">
        <v>15.36783834</v>
      </c>
      <c r="N46" s="785">
        <v>48.494132240000006</v>
      </c>
      <c r="O46" s="785">
        <v>31.775618779999999</v>
      </c>
      <c r="P46" s="785">
        <v>37.622821360000003</v>
      </c>
      <c r="Q46" s="785">
        <v>23.835140860000003</v>
      </c>
      <c r="R46" s="785">
        <v>39.776142050000004</v>
      </c>
      <c r="S46" s="785">
        <v>77.688897079999975</v>
      </c>
      <c r="T46" s="786">
        <v>86.401420830000021</v>
      </c>
      <c r="U46" s="619" t="s">
        <v>445</v>
      </c>
      <c r="V46" s="847"/>
    </row>
    <row r="47" spans="2:22" s="365" customFormat="1" ht="24.75" customHeight="1" x14ac:dyDescent="0.2">
      <c r="B47" s="607" t="s">
        <v>198</v>
      </c>
      <c r="C47" s="882">
        <v>3634.0149130632935</v>
      </c>
      <c r="D47" s="869">
        <v>2249.655941</v>
      </c>
      <c r="E47" s="869">
        <v>1623.359271</v>
      </c>
      <c r="F47" s="869">
        <v>974.47402212999987</v>
      </c>
      <c r="G47" s="869">
        <v>720.6100050199999</v>
      </c>
      <c r="H47" s="869">
        <v>1095.43041081</v>
      </c>
      <c r="I47" s="787">
        <v>33.243552150000006</v>
      </c>
      <c r="J47" s="785">
        <v>33.091399350000003</v>
      </c>
      <c r="K47" s="785">
        <v>85.206109479999995</v>
      </c>
      <c r="L47" s="785">
        <v>27.637951229999999</v>
      </c>
      <c r="M47" s="785">
        <v>73.85422143000001</v>
      </c>
      <c r="N47" s="785">
        <v>116.82324356999996</v>
      </c>
      <c r="O47" s="785">
        <v>63.648224809999995</v>
      </c>
      <c r="P47" s="785">
        <v>162.17652384999997</v>
      </c>
      <c r="Q47" s="785">
        <v>99.903893159999981</v>
      </c>
      <c r="R47" s="785">
        <v>139.78892580999999</v>
      </c>
      <c r="S47" s="785">
        <v>104.61516799</v>
      </c>
      <c r="T47" s="786">
        <v>155.44119798</v>
      </c>
      <c r="U47" s="619" t="s">
        <v>206</v>
      </c>
      <c r="V47" s="847"/>
    </row>
    <row r="48" spans="2:22" s="365" customFormat="1" ht="24.95" customHeight="1" x14ac:dyDescent="0.2">
      <c r="B48" s="607" t="s">
        <v>196</v>
      </c>
      <c r="C48" s="882">
        <v>5823.7706008041232</v>
      </c>
      <c r="D48" s="869">
        <v>2005.8509709999998</v>
      </c>
      <c r="E48" s="869">
        <v>3521.5729529999994</v>
      </c>
      <c r="F48" s="869">
        <v>1621.2257610700003</v>
      </c>
      <c r="G48" s="869">
        <v>1110.7019517900001</v>
      </c>
      <c r="H48" s="869">
        <v>1242.21949993</v>
      </c>
      <c r="I48" s="787">
        <v>31.023825179999999</v>
      </c>
      <c r="J48" s="785">
        <v>97.137827489999992</v>
      </c>
      <c r="K48" s="785">
        <v>66.93570330999998</v>
      </c>
      <c r="L48" s="785">
        <v>103.53862041000004</v>
      </c>
      <c r="M48" s="785">
        <v>158.71208711000003</v>
      </c>
      <c r="N48" s="785">
        <v>152.31283719999996</v>
      </c>
      <c r="O48" s="785">
        <v>125.87161683999997</v>
      </c>
      <c r="P48" s="785">
        <v>92.814997359999992</v>
      </c>
      <c r="Q48" s="785">
        <v>99.770276979999991</v>
      </c>
      <c r="R48" s="785">
        <v>110.16991835</v>
      </c>
      <c r="S48" s="785">
        <v>131.60092277999996</v>
      </c>
      <c r="T48" s="786">
        <v>72.330866919999991</v>
      </c>
      <c r="U48" s="619" t="s">
        <v>204</v>
      </c>
      <c r="V48" s="847"/>
    </row>
    <row r="49" spans="2:22" s="365" customFormat="1" ht="24.95" customHeight="1" x14ac:dyDescent="0.2">
      <c r="B49" s="607" t="s">
        <v>998</v>
      </c>
      <c r="C49" s="882">
        <v>3053.5058912918148</v>
      </c>
      <c r="D49" s="869">
        <v>1876.0826419999999</v>
      </c>
      <c r="E49" s="869">
        <v>1572.030518</v>
      </c>
      <c r="F49" s="869">
        <v>1859.1246103700003</v>
      </c>
      <c r="G49" s="869">
        <v>2683.5393561100004</v>
      </c>
      <c r="H49" s="869">
        <v>1625.7863764199999</v>
      </c>
      <c r="I49" s="787">
        <v>45.726683560000005</v>
      </c>
      <c r="J49" s="785">
        <v>56.257672120000002</v>
      </c>
      <c r="K49" s="785">
        <v>54.037060669999988</v>
      </c>
      <c r="L49" s="785">
        <v>117.89947038</v>
      </c>
      <c r="M49" s="785">
        <v>130.10791638000001</v>
      </c>
      <c r="N49" s="785">
        <v>344.47956994999993</v>
      </c>
      <c r="O49" s="785">
        <v>100.17830543999997</v>
      </c>
      <c r="P49" s="785">
        <v>82.080633370000029</v>
      </c>
      <c r="Q49" s="785">
        <v>123.26367032000002</v>
      </c>
      <c r="R49" s="785">
        <v>198.66657083999996</v>
      </c>
      <c r="S49" s="785">
        <v>212.15413825999991</v>
      </c>
      <c r="T49" s="786">
        <v>160.93468512999999</v>
      </c>
      <c r="U49" s="619" t="s">
        <v>1066</v>
      </c>
      <c r="V49" s="847"/>
    </row>
    <row r="50" spans="2:22" s="365" customFormat="1" ht="24.95" customHeight="1" x14ac:dyDescent="0.2">
      <c r="B50" s="607" t="s">
        <v>1179</v>
      </c>
      <c r="C50" s="882">
        <v>1635.5448674057766</v>
      </c>
      <c r="D50" s="869">
        <v>1847.453557</v>
      </c>
      <c r="E50" s="869">
        <v>1326.60752</v>
      </c>
      <c r="F50" s="869">
        <v>4998.5728212200011</v>
      </c>
      <c r="G50" s="869">
        <v>7737.8425598251461</v>
      </c>
      <c r="H50" s="869">
        <v>11231.384645910199</v>
      </c>
      <c r="I50" s="787">
        <v>1860.829178180137</v>
      </c>
      <c r="J50" s="785">
        <v>754.41619904993502</v>
      </c>
      <c r="K50" s="785">
        <v>2361.5312930164209</v>
      </c>
      <c r="L50" s="785">
        <v>1982.2518072575049</v>
      </c>
      <c r="M50" s="785">
        <v>1970.5424388016952</v>
      </c>
      <c r="N50" s="785">
        <v>368.94784721133203</v>
      </c>
      <c r="O50" s="785">
        <v>1594.1269735420535</v>
      </c>
      <c r="P50" s="785">
        <v>303.51155237112175</v>
      </c>
      <c r="Q50" s="785">
        <v>0</v>
      </c>
      <c r="R50" s="785">
        <v>12.516408269999999</v>
      </c>
      <c r="S50" s="785">
        <v>0</v>
      </c>
      <c r="T50" s="786">
        <v>22.710948210000002</v>
      </c>
      <c r="U50" s="619" t="s">
        <v>1182</v>
      </c>
      <c r="V50" s="847"/>
    </row>
    <row r="51" spans="2:22" s="365" customFormat="1" ht="24.95" customHeight="1" x14ac:dyDescent="0.2">
      <c r="B51" s="607" t="s">
        <v>441</v>
      </c>
      <c r="C51" s="882">
        <v>1541.1333310800903</v>
      </c>
      <c r="D51" s="869">
        <v>1793.578618</v>
      </c>
      <c r="E51" s="869">
        <v>1323.0577410000001</v>
      </c>
      <c r="F51" s="869">
        <v>915.93124616000057</v>
      </c>
      <c r="G51" s="869">
        <v>632.76630689000001</v>
      </c>
      <c r="H51" s="869">
        <v>513.16644191</v>
      </c>
      <c r="I51" s="787">
        <v>29.254620219999996</v>
      </c>
      <c r="J51" s="785">
        <v>27.869457149999999</v>
      </c>
      <c r="K51" s="785">
        <v>16.48189528</v>
      </c>
      <c r="L51" s="785">
        <v>0</v>
      </c>
      <c r="M51" s="785">
        <v>10.075707</v>
      </c>
      <c r="N51" s="785">
        <v>119.3667458</v>
      </c>
      <c r="O51" s="785">
        <v>13.03563696</v>
      </c>
      <c r="P51" s="785">
        <v>10.705147199999999</v>
      </c>
      <c r="Q51" s="785">
        <v>6.9009033599999992</v>
      </c>
      <c r="R51" s="785">
        <v>20.627485419999999</v>
      </c>
      <c r="S51" s="785">
        <v>67.612474109999994</v>
      </c>
      <c r="T51" s="786">
        <v>191.23636940999998</v>
      </c>
      <c r="U51" s="619" t="s">
        <v>442</v>
      </c>
      <c r="V51" s="847"/>
    </row>
    <row r="52" spans="2:22" s="365" customFormat="1" ht="24.95" customHeight="1" x14ac:dyDescent="0.2">
      <c r="B52" s="607" t="s">
        <v>997</v>
      </c>
      <c r="C52" s="882">
        <v>1171.6535955213067</v>
      </c>
      <c r="D52" s="869">
        <v>1548.8097230000003</v>
      </c>
      <c r="E52" s="869">
        <v>694.12987300000009</v>
      </c>
      <c r="F52" s="869">
        <v>637.72747318000006</v>
      </c>
      <c r="G52" s="869">
        <v>467.06593437999999</v>
      </c>
      <c r="H52" s="869">
        <v>941.19385136999995</v>
      </c>
      <c r="I52" s="787">
        <v>15.78002309</v>
      </c>
      <c r="J52" s="785">
        <v>46.762626870000005</v>
      </c>
      <c r="K52" s="785">
        <v>51.526551650000016</v>
      </c>
      <c r="L52" s="785">
        <v>18.482924499999999</v>
      </c>
      <c r="M52" s="785">
        <v>36.013072770000001</v>
      </c>
      <c r="N52" s="785">
        <v>81.61890249999999</v>
      </c>
      <c r="O52" s="785">
        <v>57.939514200000005</v>
      </c>
      <c r="P52" s="785">
        <v>67.957112420000001</v>
      </c>
      <c r="Q52" s="785">
        <v>70.502429800000002</v>
      </c>
      <c r="R52" s="785">
        <v>175.19522916999998</v>
      </c>
      <c r="S52" s="785">
        <v>133.00884568999999</v>
      </c>
      <c r="T52" s="786">
        <v>186.40661870999998</v>
      </c>
      <c r="U52" s="619" t="s">
        <v>1065</v>
      </c>
      <c r="V52" s="847"/>
    </row>
    <row r="53" spans="2:22" s="365" customFormat="1" ht="24.95" customHeight="1" x14ac:dyDescent="0.2">
      <c r="B53" s="607" t="s">
        <v>999</v>
      </c>
      <c r="C53" s="882">
        <v>1585.2613202644029</v>
      </c>
      <c r="D53" s="869">
        <v>1249.8880980000001</v>
      </c>
      <c r="E53" s="869">
        <v>439.87588300000004</v>
      </c>
      <c r="F53" s="869">
        <v>309.72517986999998</v>
      </c>
      <c r="G53" s="869">
        <v>152.33810374000001</v>
      </c>
      <c r="H53" s="869">
        <v>912.24423361000004</v>
      </c>
      <c r="I53" s="787">
        <v>0</v>
      </c>
      <c r="J53" s="785">
        <v>14.434476150000002</v>
      </c>
      <c r="K53" s="785">
        <v>21.764471240000002</v>
      </c>
      <c r="L53" s="785">
        <v>17.243708699999999</v>
      </c>
      <c r="M53" s="785">
        <v>15.9343635</v>
      </c>
      <c r="N53" s="785">
        <v>46.970587799999997</v>
      </c>
      <c r="O53" s="785">
        <v>177.88326183999999</v>
      </c>
      <c r="P53" s="785">
        <v>226.81380328</v>
      </c>
      <c r="Q53" s="785">
        <v>157.77932433999999</v>
      </c>
      <c r="R53" s="785">
        <v>123.39567393999997</v>
      </c>
      <c r="S53" s="785">
        <v>36.886977899999998</v>
      </c>
      <c r="T53" s="786">
        <v>73.137584920000009</v>
      </c>
      <c r="U53" s="619" t="s">
        <v>1067</v>
      </c>
      <c r="V53" s="847"/>
    </row>
    <row r="54" spans="2:22" s="365" customFormat="1" ht="24.75" customHeight="1" x14ac:dyDescent="0.2">
      <c r="B54" s="607" t="s">
        <v>709</v>
      </c>
      <c r="C54" s="882">
        <v>706.03139799999997</v>
      </c>
      <c r="D54" s="869">
        <v>1003.3148319999999</v>
      </c>
      <c r="E54" s="869">
        <v>1092.5010059999997</v>
      </c>
      <c r="F54" s="869">
        <v>96.302816109999995</v>
      </c>
      <c r="G54" s="869">
        <v>292.25442054467726</v>
      </c>
      <c r="H54" s="869">
        <v>195.05253871999997</v>
      </c>
      <c r="I54" s="787">
        <v>2.63005983</v>
      </c>
      <c r="J54" s="785">
        <v>157.4949685</v>
      </c>
      <c r="K54" s="785">
        <v>0.10540856</v>
      </c>
      <c r="L54" s="785">
        <v>7.2004679999999999</v>
      </c>
      <c r="M54" s="785">
        <v>1.7002511999999999</v>
      </c>
      <c r="N54" s="785">
        <v>0.99352799999999997</v>
      </c>
      <c r="O54" s="785">
        <v>4.851</v>
      </c>
      <c r="P54" s="785">
        <v>2.3875652999999999</v>
      </c>
      <c r="Q54" s="785">
        <v>0</v>
      </c>
      <c r="R54" s="785">
        <v>11.067938420000001</v>
      </c>
      <c r="S54" s="785">
        <v>6.4857440099999994</v>
      </c>
      <c r="T54" s="786">
        <v>0.1356069</v>
      </c>
      <c r="U54" s="619" t="s">
        <v>711</v>
      </c>
      <c r="V54" s="847"/>
    </row>
    <row r="55" spans="2:22" s="365" customFormat="1" ht="24.95" customHeight="1" x14ac:dyDescent="0.2">
      <c r="B55" s="607" t="s">
        <v>1177</v>
      </c>
      <c r="C55" s="882">
        <v>989.19727819904278</v>
      </c>
      <c r="D55" s="869">
        <v>868.55566599999997</v>
      </c>
      <c r="E55" s="869">
        <v>687.83761400000003</v>
      </c>
      <c r="F55" s="869">
        <v>2028.68670103</v>
      </c>
      <c r="G55" s="869">
        <v>2433.5897240894083</v>
      </c>
      <c r="H55" s="869">
        <v>987.37071532052335</v>
      </c>
      <c r="I55" s="787">
        <v>2.1407554000000002</v>
      </c>
      <c r="J55" s="785">
        <v>290.35229407588378</v>
      </c>
      <c r="K55" s="785">
        <v>0.73168535999999995</v>
      </c>
      <c r="L55" s="785">
        <v>146.57573761665947</v>
      </c>
      <c r="M55" s="785">
        <v>129.21138717787733</v>
      </c>
      <c r="N55" s="785">
        <v>0.76308469999999995</v>
      </c>
      <c r="O55" s="785">
        <v>131.14204358862656</v>
      </c>
      <c r="P55" s="785">
        <v>225.07615061147618</v>
      </c>
      <c r="Q55" s="785">
        <v>24.619582680000001</v>
      </c>
      <c r="R55" s="785">
        <v>10.953405</v>
      </c>
      <c r="S55" s="785">
        <v>3.6064349999999998</v>
      </c>
      <c r="T55" s="786">
        <v>22.198154110000001</v>
      </c>
      <c r="U55" s="619" t="s">
        <v>1176</v>
      </c>
      <c r="V55" s="847"/>
    </row>
    <row r="56" spans="2:22" s="365" customFormat="1" ht="24.95" customHeight="1" x14ac:dyDescent="0.2">
      <c r="B56" s="607" t="s">
        <v>1178</v>
      </c>
      <c r="C56" s="882">
        <v>830.12189691705623</v>
      </c>
      <c r="D56" s="869">
        <v>861.45059900000012</v>
      </c>
      <c r="E56" s="869">
        <v>583.52510899999993</v>
      </c>
      <c r="F56" s="869">
        <v>188.33374522999998</v>
      </c>
      <c r="G56" s="869">
        <v>254.58272754000001</v>
      </c>
      <c r="H56" s="869">
        <v>239.52257434999999</v>
      </c>
      <c r="I56" s="787">
        <v>6.4841271999999996</v>
      </c>
      <c r="J56" s="785">
        <v>21.475612960000003</v>
      </c>
      <c r="K56" s="785">
        <v>2.8376484999999998</v>
      </c>
      <c r="L56" s="785">
        <v>5.5374375499999999</v>
      </c>
      <c r="M56" s="785">
        <v>15.894856770000006</v>
      </c>
      <c r="N56" s="785">
        <v>24.574454939999999</v>
      </c>
      <c r="O56" s="785">
        <v>17.545247790000001</v>
      </c>
      <c r="P56" s="785">
        <v>29.393918399999993</v>
      </c>
      <c r="Q56" s="785">
        <v>16.034670479999999</v>
      </c>
      <c r="R56" s="785">
        <v>27.860282340000001</v>
      </c>
      <c r="S56" s="785">
        <v>19.848797189999999</v>
      </c>
      <c r="T56" s="786">
        <v>52.035520230000003</v>
      </c>
      <c r="U56" s="619" t="s">
        <v>1181</v>
      </c>
      <c r="V56" s="847"/>
    </row>
    <row r="57" spans="2:22" s="365" customFormat="1" ht="24.95" customHeight="1" x14ac:dyDescent="0.2">
      <c r="B57" s="607" t="s">
        <v>363</v>
      </c>
      <c r="C57" s="882">
        <v>557.02142812013551</v>
      </c>
      <c r="D57" s="869">
        <v>746.73970399999996</v>
      </c>
      <c r="E57" s="869">
        <v>691.02296499999989</v>
      </c>
      <c r="F57" s="869">
        <v>663.0103809499999</v>
      </c>
      <c r="G57" s="869">
        <v>1383.997575780953</v>
      </c>
      <c r="H57" s="869">
        <v>4116.0819966399995</v>
      </c>
      <c r="I57" s="787">
        <v>100.84902483</v>
      </c>
      <c r="J57" s="785">
        <v>216.24576556</v>
      </c>
      <c r="K57" s="785">
        <v>230.46140073000004</v>
      </c>
      <c r="L57" s="785">
        <v>161.77420572999998</v>
      </c>
      <c r="M57" s="785">
        <v>387.36398908999996</v>
      </c>
      <c r="N57" s="785">
        <v>531.04598554999995</v>
      </c>
      <c r="O57" s="785">
        <v>253.02583688999999</v>
      </c>
      <c r="P57" s="785">
        <v>290.66292010999996</v>
      </c>
      <c r="Q57" s="785">
        <v>319.29215542999998</v>
      </c>
      <c r="R57" s="785">
        <v>349.01198812000001</v>
      </c>
      <c r="S57" s="785">
        <v>597.15909060999979</v>
      </c>
      <c r="T57" s="786">
        <v>679.18963398999995</v>
      </c>
      <c r="U57" s="619" t="s">
        <v>364</v>
      </c>
      <c r="V57" s="847"/>
    </row>
    <row r="58" spans="2:22" s="365" customFormat="1" ht="24.95" customHeight="1" x14ac:dyDescent="0.2">
      <c r="B58" s="607" t="s">
        <v>1211</v>
      </c>
      <c r="C58" s="869">
        <v>7696.179134979323</v>
      </c>
      <c r="D58" s="869">
        <v>614.12136599999997</v>
      </c>
      <c r="E58" s="869">
        <v>614.32981300000006</v>
      </c>
      <c r="F58" s="869">
        <v>2741.80741012</v>
      </c>
      <c r="G58" s="869">
        <v>124.96835011854925</v>
      </c>
      <c r="H58" s="869">
        <v>496.61132096000006</v>
      </c>
      <c r="I58" s="1054">
        <v>96.451953984515853</v>
      </c>
      <c r="J58" s="1055">
        <v>72.315177601018149</v>
      </c>
      <c r="K58" s="1055">
        <v>97.799934268745361</v>
      </c>
      <c r="L58" s="1055">
        <v>94.992963559232152</v>
      </c>
      <c r="M58" s="1055">
        <v>87.031950586488506</v>
      </c>
      <c r="N58" s="1055">
        <v>0</v>
      </c>
      <c r="O58" s="1055">
        <v>0</v>
      </c>
      <c r="P58" s="1055">
        <v>27.31776</v>
      </c>
      <c r="Q58" s="1055">
        <v>0</v>
      </c>
      <c r="R58" s="1055">
        <v>0</v>
      </c>
      <c r="S58" s="1055">
        <v>1.69325579</v>
      </c>
      <c r="T58" s="1121">
        <v>19.008325169999999</v>
      </c>
      <c r="U58" s="619" t="s">
        <v>1212</v>
      </c>
      <c r="V58" s="847"/>
    </row>
    <row r="59" spans="2:22" s="365" customFormat="1" ht="24.95" customHeight="1" x14ac:dyDescent="0.2">
      <c r="B59" s="607" t="s">
        <v>1180</v>
      </c>
      <c r="C59" s="869">
        <v>350.10856666077115</v>
      </c>
      <c r="D59" s="869">
        <v>463.02302300000002</v>
      </c>
      <c r="E59" s="869">
        <v>127.91172999999999</v>
      </c>
      <c r="F59" s="869">
        <v>316.37043211999998</v>
      </c>
      <c r="G59" s="869">
        <v>529.76981953948996</v>
      </c>
      <c r="H59" s="869">
        <v>195.09131261000002</v>
      </c>
      <c r="I59" s="1054">
        <v>0</v>
      </c>
      <c r="J59" s="1055">
        <v>0</v>
      </c>
      <c r="K59" s="1055">
        <v>1.6037088600000002</v>
      </c>
      <c r="L59" s="1055">
        <v>0</v>
      </c>
      <c r="M59" s="1055">
        <v>0</v>
      </c>
      <c r="N59" s="1055">
        <v>19.209590420000001</v>
      </c>
      <c r="O59" s="1055">
        <v>0</v>
      </c>
      <c r="P59" s="1055">
        <v>4.6484180999999998</v>
      </c>
      <c r="Q59" s="1055">
        <v>10.253333169999999</v>
      </c>
      <c r="R59" s="1055">
        <v>130.08607975000001</v>
      </c>
      <c r="S59" s="1055">
        <v>10.57375794</v>
      </c>
      <c r="T59" s="1121">
        <v>18.716424369999999</v>
      </c>
      <c r="U59" s="619" t="s">
        <v>1183</v>
      </c>
      <c r="V59" s="847"/>
    </row>
    <row r="60" spans="2:22" s="365" customFormat="1" ht="24.95" customHeight="1" x14ac:dyDescent="0.2">
      <c r="B60" s="607" t="s">
        <v>457</v>
      </c>
      <c r="C60" s="869">
        <v>430.45875278779198</v>
      </c>
      <c r="D60" s="869">
        <v>415.27390000000003</v>
      </c>
      <c r="E60" s="869">
        <v>235.20675900000001</v>
      </c>
      <c r="F60" s="869">
        <v>170.89109367000003</v>
      </c>
      <c r="G60" s="869">
        <v>2468.7051338114379</v>
      </c>
      <c r="H60" s="869">
        <v>4373.686960340001</v>
      </c>
      <c r="I60" s="1054">
        <v>1.9618993799999997</v>
      </c>
      <c r="J60" s="1055">
        <v>529.35970420000001</v>
      </c>
      <c r="K60" s="1055">
        <v>533.13250839999989</v>
      </c>
      <c r="L60" s="1055">
        <v>597.02638460000003</v>
      </c>
      <c r="M60" s="1055">
        <v>454.44502491000003</v>
      </c>
      <c r="N60" s="1055">
        <v>115.68439948000001</v>
      </c>
      <c r="O60" s="1055">
        <v>1196.5504389800001</v>
      </c>
      <c r="P60" s="1055">
        <v>146.45184866</v>
      </c>
      <c r="Q60" s="1055">
        <v>771.05961548000005</v>
      </c>
      <c r="R60" s="1055">
        <v>13.795395469999999</v>
      </c>
      <c r="S60" s="1055">
        <v>8.2860696300000001</v>
      </c>
      <c r="T60" s="1121">
        <v>5.9336711500000003</v>
      </c>
      <c r="U60" s="619" t="s">
        <v>448</v>
      </c>
      <c r="V60" s="847"/>
    </row>
    <row r="61" spans="2:22" s="365" customFormat="1" ht="24.95" customHeight="1" x14ac:dyDescent="0.2">
      <c r="B61" s="607" t="s">
        <v>1001</v>
      </c>
      <c r="C61" s="869">
        <v>364.10730100000001</v>
      </c>
      <c r="D61" s="869">
        <v>302.55710799999997</v>
      </c>
      <c r="E61" s="869">
        <v>150.33037699999997</v>
      </c>
      <c r="F61" s="869">
        <v>8.4235417999999989</v>
      </c>
      <c r="G61" s="869">
        <v>2.4676660799999999</v>
      </c>
      <c r="H61" s="869">
        <v>21.411217779999998</v>
      </c>
      <c r="I61" s="1054">
        <v>0</v>
      </c>
      <c r="J61" s="1055">
        <v>0.78125390000000006</v>
      </c>
      <c r="K61" s="1055">
        <v>0</v>
      </c>
      <c r="L61" s="1055">
        <v>4.8603020400000005</v>
      </c>
      <c r="M61" s="1055">
        <v>0</v>
      </c>
      <c r="N61" s="1055">
        <v>0</v>
      </c>
      <c r="O61" s="1055">
        <v>0</v>
      </c>
      <c r="P61" s="1055">
        <v>0</v>
      </c>
      <c r="Q61" s="1055">
        <v>0</v>
      </c>
      <c r="R61" s="1055">
        <v>15.110160069999997</v>
      </c>
      <c r="S61" s="1055">
        <v>0.65950176999999999</v>
      </c>
      <c r="T61" s="1121">
        <v>0</v>
      </c>
      <c r="U61" s="619" t="s">
        <v>1069</v>
      </c>
      <c r="V61" s="847"/>
    </row>
    <row r="62" spans="2:22" s="365" customFormat="1" ht="24.95" customHeight="1" x14ac:dyDescent="0.2">
      <c r="B62" s="607" t="s">
        <v>1000</v>
      </c>
      <c r="C62" s="869">
        <v>20.732433</v>
      </c>
      <c r="D62" s="869">
        <v>14.360276000000004</v>
      </c>
      <c r="E62" s="869">
        <v>10.026733999999998</v>
      </c>
      <c r="F62" s="869">
        <v>4.8443719999999999</v>
      </c>
      <c r="G62" s="869">
        <v>20.558621599999999</v>
      </c>
      <c r="H62" s="869">
        <v>25.464479460000003</v>
      </c>
      <c r="I62" s="1054">
        <v>0</v>
      </c>
      <c r="J62" s="1055">
        <v>0</v>
      </c>
      <c r="K62" s="1055">
        <v>16.594720000000002</v>
      </c>
      <c r="L62" s="1055">
        <v>0</v>
      </c>
      <c r="M62" s="1055">
        <v>0</v>
      </c>
      <c r="N62" s="1055">
        <v>0</v>
      </c>
      <c r="O62" s="1055">
        <v>8.8697594600000009</v>
      </c>
      <c r="P62" s="1055">
        <v>0</v>
      </c>
      <c r="Q62" s="1055">
        <v>0</v>
      </c>
      <c r="R62" s="1055">
        <v>0</v>
      </c>
      <c r="S62" s="1055">
        <v>0</v>
      </c>
      <c r="T62" s="1121">
        <v>0</v>
      </c>
      <c r="U62" s="619" t="s">
        <v>1068</v>
      </c>
      <c r="V62" s="847"/>
    </row>
    <row r="63" spans="2:22" s="365" customFormat="1" ht="24.95" customHeight="1" x14ac:dyDescent="0.2">
      <c r="B63" s="607" t="s">
        <v>26</v>
      </c>
      <c r="C63" s="869">
        <v>69777.682802637311</v>
      </c>
      <c r="D63" s="869">
        <v>52140.096349546948</v>
      </c>
      <c r="E63" s="869">
        <v>43384.02227128001</v>
      </c>
      <c r="F63" s="869">
        <v>15557.254001710002</v>
      </c>
      <c r="G63" s="869">
        <v>11987.059485225294</v>
      </c>
      <c r="H63" s="869">
        <v>12054.164077311743</v>
      </c>
      <c r="I63" s="1054">
        <v>193.98299988000002</v>
      </c>
      <c r="J63" s="1055">
        <v>812.17566561425679</v>
      </c>
      <c r="K63" s="1055">
        <v>2503.0884564414764</v>
      </c>
      <c r="L63" s="1055">
        <v>470.74474099000003</v>
      </c>
      <c r="M63" s="1055">
        <v>1266.4414586799999</v>
      </c>
      <c r="N63" s="1055">
        <v>867.70168745622937</v>
      </c>
      <c r="O63" s="1055">
        <v>1484.8319473711467</v>
      </c>
      <c r="P63" s="1055">
        <v>1071.3187449986326</v>
      </c>
      <c r="Q63" s="1055">
        <v>593.22987150999995</v>
      </c>
      <c r="R63" s="1055">
        <v>831.44636732000026</v>
      </c>
      <c r="S63" s="1055">
        <v>1021.72220447</v>
      </c>
      <c r="T63" s="1121">
        <v>937.4799325800002</v>
      </c>
      <c r="U63" s="619" t="s">
        <v>659</v>
      </c>
      <c r="V63" s="847"/>
    </row>
    <row r="64" spans="2:22" s="360" customFormat="1" ht="24.95" customHeight="1" x14ac:dyDescent="0.2">
      <c r="B64" s="605" t="s">
        <v>854</v>
      </c>
      <c r="C64" s="868">
        <v>569063.52938768244</v>
      </c>
      <c r="D64" s="868">
        <v>505106.91339103662</v>
      </c>
      <c r="E64" s="868">
        <v>196452.33140692691</v>
      </c>
      <c r="F64" s="868">
        <v>174933.46958167004</v>
      </c>
      <c r="G64" s="868">
        <v>175794.84619393424</v>
      </c>
      <c r="H64" s="868">
        <v>210064.92042098078</v>
      </c>
      <c r="I64" s="979">
        <v>12029.09484765643</v>
      </c>
      <c r="J64" s="980">
        <v>14074.986458794168</v>
      </c>
      <c r="K64" s="980">
        <v>18551.855415092348</v>
      </c>
      <c r="L64" s="980">
        <v>12974.823318838646</v>
      </c>
      <c r="M64" s="980">
        <v>16731.038380197773</v>
      </c>
      <c r="N64" s="980">
        <v>16765.766679526278</v>
      </c>
      <c r="O64" s="980">
        <v>24160.572480530253</v>
      </c>
      <c r="P64" s="980">
        <v>22142.935821895673</v>
      </c>
      <c r="Q64" s="980">
        <v>13793.078280759997</v>
      </c>
      <c r="R64" s="980">
        <v>17438.933331439996</v>
      </c>
      <c r="S64" s="980">
        <v>18473.221572139224</v>
      </c>
      <c r="T64" s="982">
        <v>22928.613834110001</v>
      </c>
      <c r="U64" s="617" t="s">
        <v>332</v>
      </c>
      <c r="V64" s="847"/>
    </row>
    <row r="65" spans="2:21" s="258" customFormat="1" ht="24.95" customHeight="1" thickBot="1" x14ac:dyDescent="0.75">
      <c r="B65" s="674"/>
      <c r="C65" s="682"/>
      <c r="D65" s="682"/>
      <c r="E65" s="681"/>
      <c r="F65" s="681"/>
      <c r="G65" s="681"/>
      <c r="H65" s="1564"/>
      <c r="I65" s="1388"/>
      <c r="J65" s="1386"/>
      <c r="K65" s="1386"/>
      <c r="L65" s="1386"/>
      <c r="M65" s="1386"/>
      <c r="N65" s="1386"/>
      <c r="O65" s="1386"/>
      <c r="P65" s="1386"/>
      <c r="Q65" s="1386"/>
      <c r="R65" s="1386"/>
      <c r="S65" s="1386"/>
      <c r="T65" s="1387"/>
      <c r="U65" s="576"/>
    </row>
    <row r="66" spans="2:21" ht="9" customHeight="1" thickTop="1" x14ac:dyDescent="0.5">
      <c r="B66" s="127"/>
      <c r="C66" s="56"/>
      <c r="D66" s="56"/>
      <c r="E66" s="56"/>
      <c r="F66" s="56"/>
      <c r="G66" s="56"/>
      <c r="H66" s="56"/>
      <c r="I66" s="56"/>
      <c r="J66" s="56"/>
      <c r="K66" s="56"/>
      <c r="L66" s="56"/>
      <c r="M66" s="56"/>
      <c r="N66" s="56"/>
      <c r="O66" s="56"/>
      <c r="P66" s="56"/>
      <c r="Q66" s="56"/>
      <c r="R66" s="56"/>
      <c r="S66" s="56"/>
      <c r="T66" s="56"/>
      <c r="U66" s="128"/>
    </row>
    <row r="67" spans="2:21" s="334" customFormat="1" ht="18.75" customHeight="1" x14ac:dyDescent="0.5">
      <c r="B67" s="334" t="s">
        <v>1783</v>
      </c>
      <c r="U67" s="334" t="s">
        <v>1784</v>
      </c>
    </row>
    <row r="68" spans="2:21" ht="21.75" x14ac:dyDescent="0.5">
      <c r="B68" s="46"/>
      <c r="C68" s="56"/>
      <c r="D68" s="56"/>
      <c r="E68" s="56"/>
      <c r="F68" s="56"/>
      <c r="G68" s="56"/>
      <c r="H68" s="56"/>
      <c r="I68" s="56"/>
      <c r="J68" s="56"/>
      <c r="K68" s="56"/>
      <c r="L68" s="56"/>
      <c r="M68" s="56"/>
      <c r="N68" s="56"/>
      <c r="O68" s="56"/>
      <c r="P68" s="56"/>
      <c r="Q68" s="56"/>
      <c r="R68" s="56"/>
      <c r="S68" s="56"/>
      <c r="T68" s="56"/>
      <c r="U68" s="46"/>
    </row>
    <row r="69" spans="2:21" ht="21.75" x14ac:dyDescent="0.5">
      <c r="B69" s="46"/>
      <c r="C69" s="56"/>
      <c r="D69" s="56"/>
      <c r="E69" s="56"/>
      <c r="F69" s="56"/>
      <c r="G69" s="56"/>
      <c r="H69" s="56"/>
      <c r="I69" s="56"/>
      <c r="J69" s="56"/>
      <c r="K69" s="56"/>
      <c r="L69" s="56"/>
      <c r="M69" s="56"/>
      <c r="N69" s="56"/>
      <c r="O69" s="56"/>
      <c r="P69" s="56"/>
      <c r="Q69" s="56"/>
      <c r="R69" s="56"/>
      <c r="S69" s="56"/>
      <c r="T69" s="56"/>
      <c r="U69" s="46"/>
    </row>
    <row r="70" spans="2:21" ht="21.75" x14ac:dyDescent="0.5">
      <c r="B70" s="46"/>
      <c r="C70" s="56"/>
      <c r="D70" s="56"/>
      <c r="E70" s="56"/>
      <c r="F70" s="56"/>
      <c r="G70" s="56"/>
      <c r="H70" s="56"/>
      <c r="I70" s="56"/>
      <c r="J70" s="56"/>
      <c r="K70" s="56"/>
      <c r="L70" s="56"/>
      <c r="M70" s="56"/>
      <c r="N70" s="56"/>
      <c r="O70" s="56"/>
      <c r="P70" s="56"/>
      <c r="Q70" s="56"/>
      <c r="R70" s="56"/>
      <c r="S70" s="56"/>
      <c r="T70" s="56"/>
      <c r="U70" s="46"/>
    </row>
    <row r="71" spans="2:21" ht="21.75" x14ac:dyDescent="0.5">
      <c r="B71" s="54"/>
      <c r="C71" s="55"/>
      <c r="D71" s="55"/>
      <c r="E71" s="55"/>
      <c r="F71" s="55"/>
      <c r="G71" s="55"/>
      <c r="H71" s="55"/>
      <c r="I71" s="55"/>
      <c r="J71" s="55"/>
      <c r="K71" s="55"/>
      <c r="L71" s="55"/>
      <c r="M71" s="55"/>
      <c r="N71" s="55"/>
      <c r="O71" s="55"/>
      <c r="P71" s="55"/>
      <c r="Q71" s="55"/>
      <c r="R71" s="55"/>
      <c r="S71" s="55"/>
      <c r="T71" s="55"/>
      <c r="U71" s="54"/>
    </row>
    <row r="72" spans="2:21" x14ac:dyDescent="0.35">
      <c r="C72" s="108"/>
      <c r="D72" s="108"/>
      <c r="E72" s="108"/>
      <c r="F72" s="108"/>
      <c r="G72" s="108"/>
      <c r="H72" s="108"/>
      <c r="I72" s="108"/>
      <c r="J72" s="108"/>
      <c r="K72" s="108"/>
      <c r="L72" s="108"/>
      <c r="M72" s="108"/>
      <c r="N72" s="108"/>
      <c r="O72" s="108"/>
      <c r="P72" s="108"/>
      <c r="Q72" s="108"/>
      <c r="R72" s="108"/>
      <c r="S72" s="108"/>
      <c r="T72" s="108"/>
    </row>
  </sheetData>
  <mergeCells count="12">
    <mergeCell ref="L9:T9"/>
    <mergeCell ref="B9:B11"/>
    <mergeCell ref="D9:D11"/>
    <mergeCell ref="I9:K9"/>
    <mergeCell ref="L4:U4"/>
    <mergeCell ref="B4:K4"/>
    <mergeCell ref="C9:C11"/>
    <mergeCell ref="U9:U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&amp;P+47 -</oddFooter>
  </headerFooter>
  <colBreaks count="1" manualBreakCount="1">
    <brk id="11" max="6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29"/>
  <dimension ref="A1:U68"/>
  <sheetViews>
    <sheetView rightToLeft="1" view="pageBreakPreview" topLeftCell="B1" zoomScale="50" zoomScaleNormal="50" zoomScaleSheetLayoutView="50" workbookViewId="0">
      <pane xSplit="1" ySplit="11" topLeftCell="C12" activePane="bottomRight" state="frozen"/>
      <selection pane="topRight"/>
      <selection pane="bottomLeft"/>
      <selection pane="bottomRight"/>
    </sheetView>
  </sheetViews>
  <sheetFormatPr defaultRowHeight="15" x14ac:dyDescent="0.35"/>
  <cols>
    <col min="1" max="1" width="9.140625" style="48"/>
    <col min="2" max="2" width="62.85546875" style="48" customWidth="1"/>
    <col min="3" max="20" width="15.28515625" style="48" customWidth="1"/>
    <col min="21" max="21" width="63.140625" style="48" customWidth="1"/>
    <col min="22" max="16384" width="9.140625" style="48"/>
  </cols>
  <sheetData>
    <row r="1" spans="1:21" s="5" customFormat="1" ht="16.5" customHeight="1" x14ac:dyDescent="0.65">
      <c r="B1" s="2"/>
      <c r="C1" s="2"/>
      <c r="D1" s="2"/>
      <c r="E1" s="2"/>
      <c r="F1" s="2"/>
      <c r="G1" s="2"/>
      <c r="H1" s="2"/>
      <c r="I1" s="2"/>
      <c r="J1" s="2"/>
      <c r="K1" s="2"/>
      <c r="L1" s="2"/>
      <c r="M1" s="2"/>
      <c r="N1" s="2"/>
      <c r="O1" s="2"/>
      <c r="P1" s="2"/>
      <c r="Q1" s="2"/>
      <c r="R1" s="2"/>
      <c r="S1" s="2"/>
      <c r="T1" s="2"/>
      <c r="U1" s="2"/>
    </row>
    <row r="2" spans="1:21" s="5" customFormat="1" ht="16.5" customHeight="1" x14ac:dyDescent="0.65">
      <c r="B2" s="2"/>
      <c r="C2" s="2"/>
      <c r="D2" s="2"/>
      <c r="E2" s="2"/>
      <c r="F2" s="2"/>
      <c r="G2" s="2"/>
      <c r="H2" s="2"/>
      <c r="I2" s="2"/>
      <c r="J2" s="2"/>
      <c r="K2" s="2"/>
      <c r="L2" s="2"/>
      <c r="M2" s="2"/>
      <c r="N2" s="2"/>
      <c r="O2" s="2"/>
      <c r="P2" s="2"/>
      <c r="Q2" s="2"/>
      <c r="R2" s="2"/>
      <c r="S2" s="2"/>
      <c r="T2" s="2"/>
      <c r="U2" s="2"/>
    </row>
    <row r="3" spans="1:21" s="5" customFormat="1" ht="16.5" customHeight="1" x14ac:dyDescent="0.65">
      <c r="B3" s="2"/>
      <c r="C3" s="2"/>
      <c r="D3" s="2"/>
      <c r="E3" s="2"/>
      <c r="F3" s="2"/>
      <c r="G3" s="2"/>
      <c r="H3" s="2"/>
      <c r="I3" s="2"/>
      <c r="J3" s="2"/>
      <c r="K3" s="2"/>
      <c r="L3" s="2"/>
      <c r="M3" s="2"/>
      <c r="N3" s="2"/>
      <c r="O3" s="2"/>
      <c r="P3" s="2"/>
      <c r="Q3" s="2"/>
      <c r="R3" s="2"/>
      <c r="S3" s="2"/>
      <c r="T3" s="2"/>
      <c r="U3" s="2"/>
    </row>
    <row r="4" spans="1:21" s="126" customFormat="1" ht="36.75" x14ac:dyDescent="0.85">
      <c r="B4" s="1771" t="s">
        <v>1897</v>
      </c>
      <c r="C4" s="1771"/>
      <c r="D4" s="1771"/>
      <c r="E4" s="1771"/>
      <c r="F4" s="1771"/>
      <c r="G4" s="1771"/>
      <c r="H4" s="1771"/>
      <c r="I4" s="1771"/>
      <c r="J4" s="1771"/>
      <c r="K4" s="1771"/>
      <c r="L4" s="1771" t="s">
        <v>1898</v>
      </c>
      <c r="M4" s="1771"/>
      <c r="N4" s="1771"/>
      <c r="O4" s="1771"/>
      <c r="P4" s="1771"/>
      <c r="Q4" s="1771"/>
      <c r="R4" s="1771"/>
      <c r="S4" s="1771"/>
      <c r="T4" s="1771"/>
      <c r="U4" s="1771"/>
    </row>
    <row r="5" spans="1:21" s="76" customFormat="1" ht="16.5" customHeight="1" x14ac:dyDescent="0.65">
      <c r="B5" s="75"/>
      <c r="C5" s="75"/>
      <c r="D5" s="75"/>
      <c r="E5" s="75"/>
      <c r="F5" s="75"/>
      <c r="G5" s="75"/>
      <c r="H5" s="75"/>
      <c r="I5" s="75"/>
      <c r="J5" s="75"/>
      <c r="K5" s="75"/>
      <c r="L5" s="75"/>
      <c r="M5" s="75"/>
      <c r="N5" s="75"/>
      <c r="O5" s="75"/>
      <c r="P5" s="75"/>
      <c r="Q5" s="75"/>
      <c r="R5" s="75"/>
      <c r="S5" s="75"/>
      <c r="T5" s="75"/>
      <c r="U5" s="75"/>
    </row>
    <row r="6" spans="1:21" s="76" customFormat="1" ht="16.5" customHeight="1" x14ac:dyDescent="0.65">
      <c r="B6" s="75"/>
      <c r="C6" s="75"/>
      <c r="D6" s="75"/>
      <c r="E6" s="75"/>
      <c r="F6" s="75"/>
      <c r="G6" s="75"/>
      <c r="H6" s="75"/>
      <c r="I6" s="75"/>
      <c r="J6" s="75"/>
      <c r="K6" s="75"/>
      <c r="L6" s="75"/>
      <c r="M6" s="75"/>
      <c r="N6" s="75"/>
      <c r="O6" s="75"/>
      <c r="P6" s="75"/>
      <c r="Q6" s="75"/>
      <c r="R6" s="75"/>
      <c r="S6" s="75"/>
      <c r="T6" s="75"/>
      <c r="U6" s="75"/>
    </row>
    <row r="7" spans="1:21" s="417" customFormat="1" ht="22.5" x14ac:dyDescent="0.5">
      <c r="B7" s="355" t="s">
        <v>1752</v>
      </c>
      <c r="I7" s="472"/>
      <c r="J7" s="472"/>
      <c r="K7" s="472"/>
      <c r="L7" s="472"/>
      <c r="M7" s="472"/>
      <c r="N7" s="472"/>
      <c r="O7" s="472"/>
      <c r="P7" s="472"/>
      <c r="Q7" s="472"/>
      <c r="R7" s="472"/>
      <c r="S7" s="472"/>
      <c r="T7" s="472"/>
      <c r="U7" s="229" t="s">
        <v>1756</v>
      </c>
    </row>
    <row r="8" spans="1:21" s="76" customFormat="1" ht="12" customHeight="1" thickBot="1" x14ac:dyDescent="0.7">
      <c r="B8" s="75"/>
      <c r="C8" s="75"/>
      <c r="D8" s="75"/>
      <c r="E8" s="75"/>
      <c r="F8" s="75"/>
      <c r="G8" s="75"/>
      <c r="H8" s="75"/>
      <c r="I8" s="75"/>
      <c r="J8" s="75"/>
      <c r="K8" s="75"/>
      <c r="L8" s="75"/>
      <c r="M8" s="75"/>
      <c r="N8" s="75"/>
      <c r="O8" s="75"/>
      <c r="P8" s="75"/>
      <c r="Q8" s="75"/>
      <c r="R8" s="75"/>
      <c r="S8" s="75"/>
      <c r="T8" s="75"/>
      <c r="U8" s="75"/>
    </row>
    <row r="9" spans="1:21" s="849" customFormat="1" ht="24.95" customHeight="1" thickTop="1" x14ac:dyDescent="0.2">
      <c r="A9" s="365"/>
      <c r="B9" s="1963" t="s">
        <v>887</v>
      </c>
      <c r="C9" s="1758">
        <v>2010</v>
      </c>
      <c r="D9" s="1758">
        <v>2011</v>
      </c>
      <c r="E9" s="1758">
        <v>2012</v>
      </c>
      <c r="F9" s="1758">
        <v>2013</v>
      </c>
      <c r="G9" s="1758">
        <v>2014</v>
      </c>
      <c r="H9" s="1758" t="s">
        <v>1934</v>
      </c>
      <c r="I9" s="1785" t="s">
        <v>1934</v>
      </c>
      <c r="J9" s="1786"/>
      <c r="K9" s="1786"/>
      <c r="L9" s="1783" t="s">
        <v>1934</v>
      </c>
      <c r="M9" s="1783"/>
      <c r="N9" s="1783"/>
      <c r="O9" s="1783"/>
      <c r="P9" s="1783"/>
      <c r="Q9" s="1783"/>
      <c r="R9" s="1783"/>
      <c r="S9" s="1783"/>
      <c r="T9" s="1784"/>
      <c r="U9" s="1960" t="s">
        <v>886</v>
      </c>
    </row>
    <row r="10" spans="1:21" s="365" customFormat="1" ht="24.95" customHeight="1" x14ac:dyDescent="0.2">
      <c r="B10" s="1964"/>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961"/>
    </row>
    <row r="11" spans="1:21" s="1400" customFormat="1" ht="24.95" customHeight="1" x14ac:dyDescent="0.2">
      <c r="A11" s="365"/>
      <c r="B11" s="1965"/>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962"/>
    </row>
    <row r="12" spans="1:21" s="365" customFormat="1" ht="15" customHeight="1" x14ac:dyDescent="0.2">
      <c r="B12" s="880"/>
      <c r="C12" s="672"/>
      <c r="D12" s="672"/>
      <c r="E12" s="673"/>
      <c r="F12" s="672"/>
      <c r="G12" s="673"/>
      <c r="H12" s="672"/>
      <c r="I12" s="1064"/>
      <c r="J12" s="1065"/>
      <c r="K12" s="1065"/>
      <c r="L12" s="1065"/>
      <c r="M12" s="1065"/>
      <c r="N12" s="1065"/>
      <c r="O12" s="1065"/>
      <c r="P12" s="1065"/>
      <c r="Q12" s="1065"/>
      <c r="R12" s="1065"/>
      <c r="S12" s="1065"/>
      <c r="T12" s="1066"/>
      <c r="U12" s="846"/>
    </row>
    <row r="13" spans="1:21" s="1385" customFormat="1" ht="24.95" customHeight="1" x14ac:dyDescent="0.2">
      <c r="B13" s="1397" t="s">
        <v>263</v>
      </c>
      <c r="C13" s="1308"/>
      <c r="D13" s="1308"/>
      <c r="E13" s="1401"/>
      <c r="F13" s="1308"/>
      <c r="G13" s="1401"/>
      <c r="H13" s="1308"/>
      <c r="I13" s="1311"/>
      <c r="J13" s="1310"/>
      <c r="K13" s="1310"/>
      <c r="L13" s="1310"/>
      <c r="M13" s="1310"/>
      <c r="N13" s="1310"/>
      <c r="O13" s="1310"/>
      <c r="P13" s="1310"/>
      <c r="Q13" s="1310"/>
      <c r="R13" s="1310"/>
      <c r="S13" s="1310"/>
      <c r="T13" s="1312"/>
      <c r="U13" s="853" t="s">
        <v>22</v>
      </c>
    </row>
    <row r="14" spans="1:21" s="365" customFormat="1" ht="15" customHeight="1" x14ac:dyDescent="0.2">
      <c r="B14" s="1411"/>
      <c r="C14" s="672"/>
      <c r="D14" s="672"/>
      <c r="E14" s="673"/>
      <c r="F14" s="672"/>
      <c r="G14" s="673"/>
      <c r="H14" s="672"/>
      <c r="I14" s="1064"/>
      <c r="J14" s="1065"/>
      <c r="K14" s="1065"/>
      <c r="L14" s="1065"/>
      <c r="M14" s="1065"/>
      <c r="N14" s="1065"/>
      <c r="O14" s="1065"/>
      <c r="P14" s="1065"/>
      <c r="Q14" s="1065"/>
      <c r="R14" s="1065"/>
      <c r="S14" s="1065"/>
      <c r="T14" s="1066"/>
      <c r="U14" s="854"/>
    </row>
    <row r="15" spans="1:21" s="365" customFormat="1" ht="24.95" customHeight="1" x14ac:dyDescent="0.2">
      <c r="B15" s="607" t="s">
        <v>201</v>
      </c>
      <c r="C15" s="869">
        <v>120592.51056570471</v>
      </c>
      <c r="D15" s="869">
        <v>131534.3672610776</v>
      </c>
      <c r="E15" s="869">
        <v>118025.04668013619</v>
      </c>
      <c r="F15" s="869">
        <v>174220.94316345995</v>
      </c>
      <c r="G15" s="1408">
        <v>372181.75933015998</v>
      </c>
      <c r="H15" s="869">
        <v>276432.99184453668</v>
      </c>
      <c r="I15" s="1054">
        <v>19400.194907949994</v>
      </c>
      <c r="J15" s="1055">
        <v>23937.407005090005</v>
      </c>
      <c r="K15" s="1055">
        <v>28938.545190460009</v>
      </c>
      <c r="L15" s="1055">
        <v>16379.286873416537</v>
      </c>
      <c r="M15" s="1055">
        <v>23547.729130579992</v>
      </c>
      <c r="N15" s="1055">
        <v>25147.992609090008</v>
      </c>
      <c r="O15" s="1055">
        <v>19496.946529629997</v>
      </c>
      <c r="P15" s="1055">
        <v>24598.806006360002</v>
      </c>
      <c r="Q15" s="1055">
        <v>21313.246601570005</v>
      </c>
      <c r="R15" s="1055">
        <v>21692.689982010008</v>
      </c>
      <c r="S15" s="1055">
        <v>25650.363760690132</v>
      </c>
      <c r="T15" s="1121">
        <v>26329.783247690008</v>
      </c>
      <c r="U15" s="854" t="s">
        <v>1213</v>
      </c>
    </row>
    <row r="16" spans="1:21" s="365" customFormat="1" ht="24.95" customHeight="1" x14ac:dyDescent="0.2">
      <c r="B16" s="607" t="s">
        <v>1052</v>
      </c>
      <c r="C16" s="869">
        <v>271521.86640376481</v>
      </c>
      <c r="D16" s="869">
        <v>311449.3680116313</v>
      </c>
      <c r="E16" s="869">
        <v>176875.07303952251</v>
      </c>
      <c r="F16" s="869">
        <v>125286.71623511999</v>
      </c>
      <c r="G16" s="1408">
        <v>284108.91592130996</v>
      </c>
      <c r="H16" s="869">
        <v>257182.83065107997</v>
      </c>
      <c r="I16" s="1054">
        <v>15816.863730850002</v>
      </c>
      <c r="J16" s="1055">
        <v>17301.119588040001</v>
      </c>
      <c r="K16" s="1055">
        <v>20339.206565089993</v>
      </c>
      <c r="L16" s="1055">
        <v>13915.946789850001</v>
      </c>
      <c r="M16" s="1055">
        <v>20883.035494190004</v>
      </c>
      <c r="N16" s="1055">
        <v>32455.281225810009</v>
      </c>
      <c r="O16" s="1055">
        <v>20127.337754439995</v>
      </c>
      <c r="P16" s="1055">
        <v>17730.657131800002</v>
      </c>
      <c r="Q16" s="1055">
        <v>16731.178071169998</v>
      </c>
      <c r="R16" s="1055">
        <v>26898.837261379995</v>
      </c>
      <c r="S16" s="1055">
        <v>24400.594758959989</v>
      </c>
      <c r="T16" s="1121">
        <v>30582.772279499997</v>
      </c>
      <c r="U16" s="854" t="s">
        <v>25</v>
      </c>
    </row>
    <row r="17" spans="2:21" s="365" customFormat="1" ht="24.95" customHeight="1" x14ac:dyDescent="0.2">
      <c r="B17" s="607" t="s">
        <v>791</v>
      </c>
      <c r="C17" s="869">
        <v>211840.98856056348</v>
      </c>
      <c r="D17" s="869">
        <v>270420.40743406815</v>
      </c>
      <c r="E17" s="869">
        <v>198161.03422460059</v>
      </c>
      <c r="F17" s="869">
        <v>88746.123455930006</v>
      </c>
      <c r="G17" s="1408">
        <v>165578.07003746001</v>
      </c>
      <c r="H17" s="869">
        <v>203667.49835783005</v>
      </c>
      <c r="I17" s="1054">
        <v>6911.5786551599995</v>
      </c>
      <c r="J17" s="1055">
        <v>6550.5437213400019</v>
      </c>
      <c r="K17" s="1055">
        <v>9417.1828506200018</v>
      </c>
      <c r="L17" s="1055">
        <v>12570.219853200004</v>
      </c>
      <c r="M17" s="1055">
        <v>60756.343103550011</v>
      </c>
      <c r="N17" s="1055">
        <v>11650.403847419999</v>
      </c>
      <c r="O17" s="1055">
        <v>8769.9697354699983</v>
      </c>
      <c r="P17" s="1055">
        <v>11400.038923409998</v>
      </c>
      <c r="Q17" s="1055">
        <v>7209.65764855</v>
      </c>
      <c r="R17" s="1055">
        <v>11510.665949820001</v>
      </c>
      <c r="S17" s="1055">
        <v>10401.880575609997</v>
      </c>
      <c r="T17" s="1121">
        <v>46519.013493680002</v>
      </c>
      <c r="U17" s="854" t="s">
        <v>829</v>
      </c>
    </row>
    <row r="18" spans="2:21" s="365" customFormat="1" ht="24.95" customHeight="1" x14ac:dyDescent="0.2">
      <c r="B18" s="607" t="s">
        <v>727</v>
      </c>
      <c r="C18" s="869">
        <v>120351.56771183803</v>
      </c>
      <c r="D18" s="869">
        <v>164090.71147849198</v>
      </c>
      <c r="E18" s="869">
        <v>250838.90370983485</v>
      </c>
      <c r="F18" s="869">
        <v>83538.473782860005</v>
      </c>
      <c r="G18" s="1408">
        <v>145601.02726619999</v>
      </c>
      <c r="H18" s="869">
        <v>138727.60439095332</v>
      </c>
      <c r="I18" s="1054">
        <v>11083.99501031</v>
      </c>
      <c r="J18" s="1055">
        <v>10725.903553</v>
      </c>
      <c r="K18" s="1055">
        <v>10184.457911959998</v>
      </c>
      <c r="L18" s="1055">
        <v>9513.3795641833331</v>
      </c>
      <c r="M18" s="1055">
        <v>11952.960495919999</v>
      </c>
      <c r="N18" s="1055">
        <v>6879.4917949399996</v>
      </c>
      <c r="O18" s="1055">
        <v>5857.3569339700007</v>
      </c>
      <c r="P18" s="1055">
        <v>9177.1061457800006</v>
      </c>
      <c r="Q18" s="1055">
        <v>9672.8356353000017</v>
      </c>
      <c r="R18" s="1055">
        <v>12588.983985119998</v>
      </c>
      <c r="S18" s="1055">
        <v>16004.149114379996</v>
      </c>
      <c r="T18" s="1121">
        <v>25086.98424609</v>
      </c>
      <c r="U18" s="854" t="s">
        <v>679</v>
      </c>
    </row>
    <row r="19" spans="2:21" s="365" customFormat="1" ht="24.95" customHeight="1" x14ac:dyDescent="0.2">
      <c r="B19" s="607" t="s">
        <v>680</v>
      </c>
      <c r="C19" s="869">
        <v>29690.376354556996</v>
      </c>
      <c r="D19" s="869">
        <v>24178.33722794009</v>
      </c>
      <c r="E19" s="869">
        <v>11123.425988999999</v>
      </c>
      <c r="F19" s="869">
        <v>927.78730611999993</v>
      </c>
      <c r="G19" s="1408">
        <v>4319.7703419099998</v>
      </c>
      <c r="H19" s="869">
        <v>2850.5420779299993</v>
      </c>
      <c r="I19" s="1054">
        <v>514.89239106000002</v>
      </c>
      <c r="J19" s="1055">
        <v>93.369316950000012</v>
      </c>
      <c r="K19" s="1055">
        <v>387.07374837000009</v>
      </c>
      <c r="L19" s="1055">
        <v>382.07051114999996</v>
      </c>
      <c r="M19" s="1055">
        <v>113.68920861999999</v>
      </c>
      <c r="N19" s="1055">
        <v>249.55441617000005</v>
      </c>
      <c r="O19" s="1055">
        <v>190.15086309999998</v>
      </c>
      <c r="P19" s="1055">
        <v>146.5072069</v>
      </c>
      <c r="Q19" s="1055">
        <v>42.782999409999995</v>
      </c>
      <c r="R19" s="1055">
        <v>10.565414120000002</v>
      </c>
      <c r="S19" s="1055">
        <v>596.23549641</v>
      </c>
      <c r="T19" s="1121">
        <v>123.65050567</v>
      </c>
      <c r="U19" s="854" t="s">
        <v>792</v>
      </c>
    </row>
    <row r="20" spans="2:21" s="365" customFormat="1" ht="24.95" customHeight="1" x14ac:dyDescent="0.2">
      <c r="B20" s="607" t="s">
        <v>876</v>
      </c>
      <c r="C20" s="869">
        <v>58211.347950721116</v>
      </c>
      <c r="D20" s="869">
        <v>63255.117650888045</v>
      </c>
      <c r="E20" s="869">
        <v>39253.947381999998</v>
      </c>
      <c r="F20" s="869">
        <v>472206.18903499271</v>
      </c>
      <c r="G20" s="1408">
        <v>591056.03198764997</v>
      </c>
      <c r="H20" s="869">
        <v>618478.96572707</v>
      </c>
      <c r="I20" s="1054">
        <v>34478.650465339997</v>
      </c>
      <c r="J20" s="1055">
        <v>21173.723447340002</v>
      </c>
      <c r="K20" s="1055">
        <v>76334.325205169996</v>
      </c>
      <c r="L20" s="1055">
        <v>30511.364941250002</v>
      </c>
      <c r="M20" s="1055">
        <v>65924.43082876</v>
      </c>
      <c r="N20" s="1055">
        <v>36985.288951729999</v>
      </c>
      <c r="O20" s="1055">
        <v>52184.132438569999</v>
      </c>
      <c r="P20" s="1055">
        <v>17183.217584009999</v>
      </c>
      <c r="Q20" s="1055">
        <v>63832.695728309998</v>
      </c>
      <c r="R20" s="1055">
        <v>72015.79497201</v>
      </c>
      <c r="S20" s="1055">
        <v>70257.085531479999</v>
      </c>
      <c r="T20" s="1121">
        <v>77598.255633100009</v>
      </c>
      <c r="U20" s="854" t="s">
        <v>681</v>
      </c>
    </row>
    <row r="21" spans="2:21" s="360" customFormat="1" ht="24.95" customHeight="1" x14ac:dyDescent="0.2">
      <c r="B21" s="605" t="s">
        <v>854</v>
      </c>
      <c r="C21" s="868">
        <v>812208.65754714923</v>
      </c>
      <c r="D21" s="868">
        <v>964928.30906409724</v>
      </c>
      <c r="E21" s="868">
        <v>794277.43102509424</v>
      </c>
      <c r="F21" s="868">
        <v>944926.23297848273</v>
      </c>
      <c r="G21" s="868">
        <v>1562845.5748846899</v>
      </c>
      <c r="H21" s="868">
        <v>1497340.4330493999</v>
      </c>
      <c r="I21" s="979">
        <v>88206.175160669984</v>
      </c>
      <c r="J21" s="980">
        <v>79782.066631760012</v>
      </c>
      <c r="K21" s="980">
        <v>145600.79147167</v>
      </c>
      <c r="L21" s="980">
        <v>83272.268533049879</v>
      </c>
      <c r="M21" s="980">
        <v>183178.18826162</v>
      </c>
      <c r="N21" s="980">
        <v>113368.01284516</v>
      </c>
      <c r="O21" s="980">
        <v>106625.89425517998</v>
      </c>
      <c r="P21" s="980">
        <v>80236.332998260012</v>
      </c>
      <c r="Q21" s="980">
        <v>118802.39668430999</v>
      </c>
      <c r="R21" s="980">
        <v>144717.53756446001</v>
      </c>
      <c r="S21" s="980">
        <v>147310.30923753011</v>
      </c>
      <c r="T21" s="982">
        <v>206240.45940573001</v>
      </c>
      <c r="U21" s="724" t="s">
        <v>332</v>
      </c>
    </row>
    <row r="22" spans="2:21" s="365" customFormat="1" ht="18.75" customHeight="1" thickBot="1" x14ac:dyDescent="0.25">
      <c r="B22" s="851"/>
      <c r="C22" s="1549"/>
      <c r="D22" s="1549"/>
      <c r="E22" s="1409"/>
      <c r="F22" s="1549"/>
      <c r="G22" s="1409"/>
      <c r="H22" s="1549"/>
      <c r="I22" s="1392"/>
      <c r="J22" s="1390"/>
      <c r="K22" s="1390"/>
      <c r="L22" s="1390"/>
      <c r="M22" s="1390"/>
      <c r="N22" s="1390"/>
      <c r="O22" s="1390"/>
      <c r="P22" s="1390"/>
      <c r="Q22" s="1390"/>
      <c r="R22" s="1390"/>
      <c r="S22" s="1390"/>
      <c r="T22" s="1391"/>
      <c r="U22" s="1412"/>
    </row>
    <row r="23" spans="2:21" s="365" customFormat="1" ht="15" customHeight="1" thickTop="1" x14ac:dyDescent="0.2">
      <c r="B23" s="607"/>
      <c r="C23" s="869"/>
      <c r="D23" s="869"/>
      <c r="E23" s="1408"/>
      <c r="F23" s="869"/>
      <c r="G23" s="1408"/>
      <c r="H23" s="869"/>
      <c r="I23" s="1054"/>
      <c r="J23" s="1055"/>
      <c r="K23" s="1055"/>
      <c r="L23" s="1055"/>
      <c r="M23" s="1055"/>
      <c r="N23" s="1055"/>
      <c r="O23" s="1055"/>
      <c r="P23" s="1055"/>
      <c r="Q23" s="1055"/>
      <c r="R23" s="1055"/>
      <c r="S23" s="1055"/>
      <c r="T23" s="1121"/>
      <c r="U23" s="854"/>
    </row>
    <row r="24" spans="2:21" s="1385" customFormat="1" ht="24.95" customHeight="1" x14ac:dyDescent="0.2">
      <c r="B24" s="850" t="s">
        <v>682</v>
      </c>
      <c r="C24" s="871"/>
      <c r="D24" s="871"/>
      <c r="E24" s="1410"/>
      <c r="F24" s="871"/>
      <c r="G24" s="1410"/>
      <c r="H24" s="871"/>
      <c r="I24" s="1393"/>
      <c r="J24" s="1394"/>
      <c r="K24" s="1394"/>
      <c r="L24" s="1394"/>
      <c r="M24" s="1394"/>
      <c r="N24" s="1394"/>
      <c r="O24" s="1394"/>
      <c r="P24" s="1394"/>
      <c r="Q24" s="1394"/>
      <c r="R24" s="1394"/>
      <c r="S24" s="1394"/>
      <c r="T24" s="1395"/>
      <c r="U24" s="853" t="s">
        <v>1235</v>
      </c>
    </row>
    <row r="25" spans="2:21" s="365" customFormat="1" ht="10.5" customHeight="1" x14ac:dyDescent="0.2">
      <c r="B25" s="607"/>
      <c r="C25" s="869"/>
      <c r="D25" s="869"/>
      <c r="E25" s="1408"/>
      <c r="F25" s="869"/>
      <c r="G25" s="1408"/>
      <c r="H25" s="869"/>
      <c r="I25" s="1054"/>
      <c r="J25" s="1055"/>
      <c r="K25" s="1055"/>
      <c r="L25" s="1055"/>
      <c r="M25" s="1055"/>
      <c r="N25" s="1055"/>
      <c r="O25" s="1055"/>
      <c r="P25" s="1055"/>
      <c r="Q25" s="1055"/>
      <c r="R25" s="1055"/>
      <c r="S25" s="1055"/>
      <c r="T25" s="1121"/>
      <c r="U25" s="854"/>
    </row>
    <row r="26" spans="2:21" s="365" customFormat="1" ht="24.95" customHeight="1" x14ac:dyDescent="0.2">
      <c r="B26" s="607" t="s">
        <v>264</v>
      </c>
      <c r="C26" s="869">
        <v>71497.263810365068</v>
      </c>
      <c r="D26" s="869">
        <v>91168.70333330131</v>
      </c>
      <c r="E26" s="869">
        <v>47043.091935000004</v>
      </c>
      <c r="F26" s="869">
        <v>29505.606393720002</v>
      </c>
      <c r="G26" s="1408">
        <v>75544.145562319958</v>
      </c>
      <c r="H26" s="869">
        <v>98697.44448821999</v>
      </c>
      <c r="I26" s="1054">
        <v>6463.8509914600036</v>
      </c>
      <c r="J26" s="1055">
        <v>7176.9287159700007</v>
      </c>
      <c r="K26" s="1055">
        <v>7814.8508995399943</v>
      </c>
      <c r="L26" s="1055">
        <v>4475.6904019900012</v>
      </c>
      <c r="M26" s="1055">
        <v>7623.3114582600028</v>
      </c>
      <c r="N26" s="1055">
        <v>8685.5158868300095</v>
      </c>
      <c r="O26" s="1055">
        <v>6750.9590770899986</v>
      </c>
      <c r="P26" s="1055">
        <v>7702.4043592000016</v>
      </c>
      <c r="Q26" s="1055">
        <v>6994.9842809300017</v>
      </c>
      <c r="R26" s="1055">
        <v>12693.241052529993</v>
      </c>
      <c r="S26" s="1055">
        <v>12073.221526129993</v>
      </c>
      <c r="T26" s="1121">
        <v>10242.48583829</v>
      </c>
      <c r="U26" s="854" t="s">
        <v>265</v>
      </c>
    </row>
    <row r="27" spans="2:21" s="365" customFormat="1" ht="24.95" customHeight="1" x14ac:dyDescent="0.2">
      <c r="B27" s="607" t="s">
        <v>441</v>
      </c>
      <c r="C27" s="869">
        <v>51283.444804397383</v>
      </c>
      <c r="D27" s="869">
        <v>76427.525685013592</v>
      </c>
      <c r="E27" s="869">
        <v>162291.58442528007</v>
      </c>
      <c r="F27" s="869">
        <v>6086.1628438899997</v>
      </c>
      <c r="G27" s="1408">
        <v>28709.41411709</v>
      </c>
      <c r="H27" s="869">
        <v>28601.760208</v>
      </c>
      <c r="I27" s="1054">
        <v>1699.1444572599999</v>
      </c>
      <c r="J27" s="1055">
        <v>1583.9861249200003</v>
      </c>
      <c r="K27" s="1055">
        <v>1883.50890568</v>
      </c>
      <c r="L27" s="1055">
        <v>2151.9450114299998</v>
      </c>
      <c r="M27" s="1055">
        <v>3522.27565336</v>
      </c>
      <c r="N27" s="1055">
        <v>508.11646701999996</v>
      </c>
      <c r="O27" s="1055">
        <v>73.788463879999995</v>
      </c>
      <c r="P27" s="1055">
        <v>1314.1092518000003</v>
      </c>
      <c r="Q27" s="1055">
        <v>3141.9186100300003</v>
      </c>
      <c r="R27" s="1055">
        <v>2846.5018394100002</v>
      </c>
      <c r="S27" s="1055">
        <v>2501.8034195199994</v>
      </c>
      <c r="T27" s="1121">
        <v>7374.6620036899994</v>
      </c>
      <c r="U27" s="854" t="s">
        <v>442</v>
      </c>
    </row>
    <row r="28" spans="2:21" s="365" customFormat="1" ht="24.95" customHeight="1" x14ac:dyDescent="0.2">
      <c r="B28" s="607" t="s">
        <v>446</v>
      </c>
      <c r="C28" s="869">
        <v>77331.519950682137</v>
      </c>
      <c r="D28" s="869">
        <v>75130.973417773595</v>
      </c>
      <c r="E28" s="869">
        <v>20171.341023000004</v>
      </c>
      <c r="F28" s="869">
        <v>34706.49855805</v>
      </c>
      <c r="G28" s="1408">
        <v>100058.49253424999</v>
      </c>
      <c r="H28" s="869">
        <v>15855.333692599999</v>
      </c>
      <c r="I28" s="1054">
        <v>669.23012860999995</v>
      </c>
      <c r="J28" s="1055">
        <v>1386.0067380999999</v>
      </c>
      <c r="K28" s="1055">
        <v>1181.68493704</v>
      </c>
      <c r="L28" s="1055">
        <v>1828.9607159</v>
      </c>
      <c r="M28" s="1055">
        <v>3655.6693754899984</v>
      </c>
      <c r="N28" s="1055">
        <v>4054.7506282499994</v>
      </c>
      <c r="O28" s="1055">
        <v>303.01457003000002</v>
      </c>
      <c r="P28" s="1055">
        <v>465.29988667999987</v>
      </c>
      <c r="Q28" s="1055">
        <v>313.24842746000002</v>
      </c>
      <c r="R28" s="1055">
        <v>1462.4514123200001</v>
      </c>
      <c r="S28" s="1055">
        <v>152.50127604000002</v>
      </c>
      <c r="T28" s="1121">
        <v>382.51559668000004</v>
      </c>
      <c r="U28" s="854" t="s">
        <v>447</v>
      </c>
    </row>
    <row r="29" spans="2:21" s="365" customFormat="1" ht="24.95" customHeight="1" x14ac:dyDescent="0.2">
      <c r="B29" s="607" t="s">
        <v>195</v>
      </c>
      <c r="C29" s="869">
        <v>52439.658901403571</v>
      </c>
      <c r="D29" s="869">
        <v>70195.913780478411</v>
      </c>
      <c r="E29" s="869">
        <v>67756.806547</v>
      </c>
      <c r="F29" s="869">
        <v>70210.356023</v>
      </c>
      <c r="G29" s="1408">
        <v>113585.67681054001</v>
      </c>
      <c r="H29" s="869">
        <v>99856.343468903331</v>
      </c>
      <c r="I29" s="1054">
        <v>8247.12096604</v>
      </c>
      <c r="J29" s="1055">
        <v>8984.2022891600009</v>
      </c>
      <c r="K29" s="1055">
        <v>8087.5821376200001</v>
      </c>
      <c r="L29" s="1055">
        <v>7012.6401007533341</v>
      </c>
      <c r="M29" s="1055">
        <v>8252.4092422600006</v>
      </c>
      <c r="N29" s="1055">
        <v>5708.2420647999988</v>
      </c>
      <c r="O29" s="1055">
        <v>5435.9092696199996</v>
      </c>
      <c r="P29" s="1055">
        <v>7336.9011486600002</v>
      </c>
      <c r="Q29" s="1055">
        <v>6207.2778609300012</v>
      </c>
      <c r="R29" s="1055">
        <v>7770.5071660499989</v>
      </c>
      <c r="S29" s="1055">
        <v>12934.27046561</v>
      </c>
      <c r="T29" s="1121">
        <v>13879.2807574</v>
      </c>
      <c r="U29" s="854" t="s">
        <v>205</v>
      </c>
    </row>
    <row r="30" spans="2:21" s="365" customFormat="1" ht="24.95" customHeight="1" x14ac:dyDescent="0.2">
      <c r="B30" s="607" t="s">
        <v>1253</v>
      </c>
      <c r="C30" s="869">
        <v>59786.025209275875</v>
      </c>
      <c r="D30" s="869">
        <v>65143.525958967613</v>
      </c>
      <c r="E30" s="869">
        <v>73718.04043613885</v>
      </c>
      <c r="F30" s="869">
        <v>11067.638681699998</v>
      </c>
      <c r="G30" s="1408">
        <v>49144.507956939997</v>
      </c>
      <c r="H30" s="869">
        <v>38118.274537670004</v>
      </c>
      <c r="I30" s="1054">
        <v>584.79083756000011</v>
      </c>
      <c r="J30" s="1055">
        <v>714.29551930000002</v>
      </c>
      <c r="K30" s="1055">
        <v>1552.0169000300004</v>
      </c>
      <c r="L30" s="1055">
        <v>2378.2041848000003</v>
      </c>
      <c r="M30" s="1055">
        <v>2414.2494297800004</v>
      </c>
      <c r="N30" s="1055">
        <v>3300.901730529999</v>
      </c>
      <c r="O30" s="1055">
        <v>1166.0420309800002</v>
      </c>
      <c r="P30" s="1055">
        <v>2390.9376854799993</v>
      </c>
      <c r="Q30" s="1055">
        <v>1174.9244109499994</v>
      </c>
      <c r="R30" s="1055">
        <v>1638.7148851000002</v>
      </c>
      <c r="S30" s="1055">
        <v>1061.48629682</v>
      </c>
      <c r="T30" s="1121">
        <v>19741.710626340002</v>
      </c>
      <c r="U30" s="854" t="s">
        <v>440</v>
      </c>
    </row>
    <row r="31" spans="2:21" s="365" customFormat="1" ht="24.95" customHeight="1" x14ac:dyDescent="0.2">
      <c r="B31" s="607" t="s">
        <v>449</v>
      </c>
      <c r="C31" s="869">
        <v>37356.507040075812</v>
      </c>
      <c r="D31" s="869">
        <v>43810.264602771196</v>
      </c>
      <c r="E31" s="869">
        <v>46005.567617000001</v>
      </c>
      <c r="F31" s="869">
        <v>19479.853738460002</v>
      </c>
      <c r="G31" s="1408">
        <v>24581.893792309995</v>
      </c>
      <c r="H31" s="869">
        <v>33872.332297269997</v>
      </c>
      <c r="I31" s="1054">
        <v>1214.4461558999999</v>
      </c>
      <c r="J31" s="1055">
        <v>1734.1375635900001</v>
      </c>
      <c r="K31" s="1055">
        <v>2279.5490991599986</v>
      </c>
      <c r="L31" s="1055">
        <v>429.99208706000002</v>
      </c>
      <c r="M31" s="1055">
        <v>1857.2875508100001</v>
      </c>
      <c r="N31" s="1055">
        <v>4301.8541385900007</v>
      </c>
      <c r="O31" s="1055">
        <v>3665.59886396</v>
      </c>
      <c r="P31" s="1055">
        <v>3109.2984189499998</v>
      </c>
      <c r="Q31" s="1055">
        <v>2368.6307834999993</v>
      </c>
      <c r="R31" s="1055">
        <v>3600.9179652099997</v>
      </c>
      <c r="S31" s="1055">
        <v>4643.4830167299997</v>
      </c>
      <c r="T31" s="1121">
        <v>4667.136653810001</v>
      </c>
      <c r="U31" s="854" t="s">
        <v>450</v>
      </c>
    </row>
    <row r="32" spans="2:21" s="365" customFormat="1" ht="24.95" customHeight="1" x14ac:dyDescent="0.2">
      <c r="B32" s="607" t="s">
        <v>1252</v>
      </c>
      <c r="C32" s="869">
        <v>34161.270579178643</v>
      </c>
      <c r="D32" s="869">
        <v>39835.989077338294</v>
      </c>
      <c r="E32" s="869">
        <v>21152.340702950016</v>
      </c>
      <c r="F32" s="869">
        <v>6413.5656326700009</v>
      </c>
      <c r="G32" s="1408">
        <v>9150.3540246400007</v>
      </c>
      <c r="H32" s="869">
        <v>13829.052747539998</v>
      </c>
      <c r="I32" s="1054">
        <v>713.80450225000004</v>
      </c>
      <c r="J32" s="1055">
        <v>1817.07160331</v>
      </c>
      <c r="K32" s="1055">
        <v>2320.7113966799993</v>
      </c>
      <c r="L32" s="1055">
        <v>462.82165854999988</v>
      </c>
      <c r="M32" s="1055">
        <v>825.43236248999995</v>
      </c>
      <c r="N32" s="1055">
        <v>555.32782845999986</v>
      </c>
      <c r="O32" s="1055">
        <v>926.66890826999986</v>
      </c>
      <c r="P32" s="1055">
        <v>1026.5062129800001</v>
      </c>
      <c r="Q32" s="1055">
        <v>640.44843630000014</v>
      </c>
      <c r="R32" s="1055">
        <v>1087.3405083799998</v>
      </c>
      <c r="S32" s="1055">
        <v>2292.2498123399992</v>
      </c>
      <c r="T32" s="1121">
        <v>1160.6695175300001</v>
      </c>
      <c r="U32" s="854" t="s">
        <v>708</v>
      </c>
    </row>
    <row r="33" spans="2:21" s="365" customFormat="1" ht="24.95" customHeight="1" x14ac:dyDescent="0.2">
      <c r="B33" s="607" t="s">
        <v>197</v>
      </c>
      <c r="C33" s="869">
        <v>42773.290014999999</v>
      </c>
      <c r="D33" s="869">
        <v>32986.349470999994</v>
      </c>
      <c r="E33" s="869">
        <v>12022.961412999995</v>
      </c>
      <c r="F33" s="869">
        <v>2946.9949186900003</v>
      </c>
      <c r="G33" s="1408">
        <v>8842.027203650001</v>
      </c>
      <c r="H33" s="869">
        <v>12047.039276549998</v>
      </c>
      <c r="I33" s="1054">
        <v>500.04998080000001</v>
      </c>
      <c r="J33" s="1055">
        <v>1364.7527719499999</v>
      </c>
      <c r="K33" s="1055">
        <v>1538.1276042099998</v>
      </c>
      <c r="L33" s="1055">
        <v>734.25914115000023</v>
      </c>
      <c r="M33" s="1055">
        <v>1076.9912446299998</v>
      </c>
      <c r="N33" s="1055">
        <v>1734.7427023000005</v>
      </c>
      <c r="O33" s="1055">
        <v>449.26557761999993</v>
      </c>
      <c r="P33" s="1055">
        <v>573.06804219999992</v>
      </c>
      <c r="Q33" s="1055">
        <v>809.09125579999977</v>
      </c>
      <c r="R33" s="1055">
        <v>1626.2182708800001</v>
      </c>
      <c r="S33" s="1055">
        <v>598.33061180000004</v>
      </c>
      <c r="T33" s="1121">
        <v>1042.1420732100003</v>
      </c>
      <c r="U33" s="854" t="s">
        <v>208</v>
      </c>
    </row>
    <row r="34" spans="2:21" s="365" customFormat="1" ht="24.95" customHeight="1" x14ac:dyDescent="0.2">
      <c r="B34" s="607" t="s">
        <v>362</v>
      </c>
      <c r="C34" s="869">
        <v>34245.476748000008</v>
      </c>
      <c r="D34" s="869">
        <v>31451.993193789593</v>
      </c>
      <c r="E34" s="869">
        <v>23101.749482539999</v>
      </c>
      <c r="F34" s="869">
        <v>45209.038940279992</v>
      </c>
      <c r="G34" s="1408">
        <v>61740.303072130009</v>
      </c>
      <c r="H34" s="869">
        <v>57587.975148600002</v>
      </c>
      <c r="I34" s="1054">
        <v>2988.4484766299997</v>
      </c>
      <c r="J34" s="1055">
        <v>3873.26069947</v>
      </c>
      <c r="K34" s="1055">
        <v>6195.3469511599988</v>
      </c>
      <c r="L34" s="1055">
        <v>4846.2812425399998</v>
      </c>
      <c r="M34" s="1055">
        <v>4989.4913444900003</v>
      </c>
      <c r="N34" s="1055">
        <v>4199.91633748</v>
      </c>
      <c r="O34" s="1055">
        <v>3158.8914693900006</v>
      </c>
      <c r="P34" s="1055">
        <v>8381.5819557900013</v>
      </c>
      <c r="Q34" s="1055">
        <v>4199.8427413199997</v>
      </c>
      <c r="R34" s="1055">
        <v>4077.1908812400002</v>
      </c>
      <c r="S34" s="1055">
        <v>4665.7964063599993</v>
      </c>
      <c r="T34" s="1121">
        <v>6011.9266427300008</v>
      </c>
      <c r="U34" s="854" t="s">
        <v>830</v>
      </c>
    </row>
    <row r="35" spans="2:21" s="365" customFormat="1" ht="24.95" customHeight="1" x14ac:dyDescent="0.2">
      <c r="B35" s="607" t="s">
        <v>363</v>
      </c>
      <c r="C35" s="869">
        <v>19483.112395717522</v>
      </c>
      <c r="D35" s="869">
        <v>28214.259676000001</v>
      </c>
      <c r="E35" s="869">
        <v>29958.255923522494</v>
      </c>
      <c r="F35" s="869">
        <v>22209.25948701</v>
      </c>
      <c r="G35" s="1408">
        <v>31327.770246930006</v>
      </c>
      <c r="H35" s="869">
        <v>32520.545454710002</v>
      </c>
      <c r="I35" s="1054">
        <v>1326.42539373</v>
      </c>
      <c r="J35" s="1055">
        <v>1979.6153894400004</v>
      </c>
      <c r="K35" s="1055">
        <v>2238.5179506899999</v>
      </c>
      <c r="L35" s="1055">
        <v>2109.0065830499993</v>
      </c>
      <c r="M35" s="1055">
        <v>2212.1477756899999</v>
      </c>
      <c r="N35" s="1055">
        <v>3754.8612541500011</v>
      </c>
      <c r="O35" s="1055">
        <v>2162.6624812800001</v>
      </c>
      <c r="P35" s="1055">
        <v>2573.729094660001</v>
      </c>
      <c r="Q35" s="1055">
        <v>2866.7365956200001</v>
      </c>
      <c r="R35" s="1055">
        <v>4431.0571732600001</v>
      </c>
      <c r="S35" s="1055">
        <v>2983.9675588999999</v>
      </c>
      <c r="T35" s="1121">
        <v>3881.8182042399999</v>
      </c>
      <c r="U35" s="854" t="s">
        <v>364</v>
      </c>
    </row>
    <row r="36" spans="2:21" s="365" customFormat="1" ht="24.95" customHeight="1" x14ac:dyDescent="0.2">
      <c r="B36" s="607" t="s">
        <v>268</v>
      </c>
      <c r="C36" s="869">
        <v>16169.232860729673</v>
      </c>
      <c r="D36" s="869">
        <v>25254.923452865598</v>
      </c>
      <c r="E36" s="869">
        <v>16918.043699000002</v>
      </c>
      <c r="F36" s="869">
        <v>13029.8956151</v>
      </c>
      <c r="G36" s="1408">
        <v>19754.048282890002</v>
      </c>
      <c r="H36" s="869">
        <v>9431.2703328900006</v>
      </c>
      <c r="I36" s="1054">
        <v>1013.7151615899999</v>
      </c>
      <c r="J36" s="1055">
        <v>647.36377037999989</v>
      </c>
      <c r="K36" s="1055">
        <v>852.24178623</v>
      </c>
      <c r="L36" s="1055">
        <v>731.71147498000005</v>
      </c>
      <c r="M36" s="1055">
        <v>562.45373231000008</v>
      </c>
      <c r="N36" s="1055">
        <v>1267.15581531</v>
      </c>
      <c r="O36" s="1055">
        <v>551.64628537999999</v>
      </c>
      <c r="P36" s="1055">
        <v>413.80160341999988</v>
      </c>
      <c r="Q36" s="1055">
        <v>476.94150734999999</v>
      </c>
      <c r="R36" s="1055">
        <v>1085.6837556900002</v>
      </c>
      <c r="S36" s="1055">
        <v>1000.88331135</v>
      </c>
      <c r="T36" s="1121">
        <v>827.67212890000008</v>
      </c>
      <c r="U36" s="854" t="s">
        <v>755</v>
      </c>
    </row>
    <row r="37" spans="2:21" s="365" customFormat="1" ht="24.95" customHeight="1" x14ac:dyDescent="0.2">
      <c r="B37" s="607" t="s">
        <v>199</v>
      </c>
      <c r="C37" s="869">
        <v>28369.959577999998</v>
      </c>
      <c r="D37" s="869">
        <v>24677.553403999998</v>
      </c>
      <c r="E37" s="869">
        <v>9449.0912499999995</v>
      </c>
      <c r="F37" s="869">
        <v>14885.07543221</v>
      </c>
      <c r="G37" s="1408">
        <v>21370.228194880005</v>
      </c>
      <c r="H37" s="869">
        <v>40032.324321029992</v>
      </c>
      <c r="I37" s="1054">
        <v>5468.8665788499993</v>
      </c>
      <c r="J37" s="1055">
        <v>1617.3444118400002</v>
      </c>
      <c r="K37" s="1055">
        <v>3048.8281436099996</v>
      </c>
      <c r="L37" s="1055">
        <v>580.41655031999994</v>
      </c>
      <c r="M37" s="1055">
        <v>5511.5522138799997</v>
      </c>
      <c r="N37" s="1055">
        <v>731.52843819999998</v>
      </c>
      <c r="O37" s="1055">
        <v>1350.7324171100001</v>
      </c>
      <c r="P37" s="1055">
        <v>5136.1901582800001</v>
      </c>
      <c r="Q37" s="1055">
        <v>1171.8463838000002</v>
      </c>
      <c r="R37" s="1055">
        <v>4295.8380995400003</v>
      </c>
      <c r="S37" s="1055">
        <v>8384.9551648999986</v>
      </c>
      <c r="T37" s="1121">
        <v>2734.2257607000001</v>
      </c>
      <c r="U37" s="854" t="s">
        <v>209</v>
      </c>
    </row>
    <row r="38" spans="2:21" s="365" customFormat="1" ht="24.95" customHeight="1" x14ac:dyDescent="0.2">
      <c r="B38" s="607" t="s">
        <v>443</v>
      </c>
      <c r="C38" s="869">
        <v>26441.512927557</v>
      </c>
      <c r="D38" s="869">
        <v>21133.92925894009</v>
      </c>
      <c r="E38" s="869">
        <v>10132.185520999999</v>
      </c>
      <c r="F38" s="869">
        <v>638.08603346999996</v>
      </c>
      <c r="G38" s="1408">
        <v>4006.45325783</v>
      </c>
      <c r="H38" s="869">
        <v>2182.1689675000007</v>
      </c>
      <c r="I38" s="1054">
        <v>470.81538413000004</v>
      </c>
      <c r="J38" s="1055">
        <v>45.658448210000003</v>
      </c>
      <c r="K38" s="1055">
        <v>341.09024761000006</v>
      </c>
      <c r="L38" s="1055">
        <v>318.41246864999999</v>
      </c>
      <c r="M38" s="1055">
        <v>48.095599999999997</v>
      </c>
      <c r="N38" s="1055">
        <v>138.81443446000003</v>
      </c>
      <c r="O38" s="1055">
        <v>128.55442782</v>
      </c>
      <c r="P38" s="1055">
        <v>104.12257940000001</v>
      </c>
      <c r="Q38" s="1055">
        <v>0</v>
      </c>
      <c r="R38" s="1055">
        <v>10.565414120000002</v>
      </c>
      <c r="S38" s="1055">
        <v>556.12310000000002</v>
      </c>
      <c r="T38" s="1121">
        <v>19.916863100000004</v>
      </c>
      <c r="U38" s="854" t="s">
        <v>793</v>
      </c>
    </row>
    <row r="39" spans="2:21" s="365" customFormat="1" ht="24.95" customHeight="1" x14ac:dyDescent="0.2">
      <c r="B39" s="607" t="s">
        <v>211</v>
      </c>
      <c r="C39" s="869">
        <v>3524.0807937846839</v>
      </c>
      <c r="D39" s="869">
        <v>20813.245154875207</v>
      </c>
      <c r="E39" s="869">
        <v>4742.0509149999998</v>
      </c>
      <c r="F39" s="869">
        <v>0</v>
      </c>
      <c r="G39" s="1408">
        <v>34.651000000000003</v>
      </c>
      <c r="H39" s="869">
        <v>1.51925</v>
      </c>
      <c r="I39" s="1054">
        <v>0</v>
      </c>
      <c r="J39" s="1055">
        <v>0</v>
      </c>
      <c r="K39" s="1055">
        <v>0</v>
      </c>
      <c r="L39" s="1055">
        <v>0</v>
      </c>
      <c r="M39" s="1055">
        <v>0</v>
      </c>
      <c r="N39" s="1055">
        <v>0</v>
      </c>
      <c r="O39" s="1055">
        <v>0</v>
      </c>
      <c r="P39" s="1055">
        <v>1.369</v>
      </c>
      <c r="Q39" s="1055">
        <v>0</v>
      </c>
      <c r="R39" s="1055">
        <v>0</v>
      </c>
      <c r="S39" s="1055">
        <v>0.15024999999999999</v>
      </c>
      <c r="T39" s="1121">
        <v>0</v>
      </c>
      <c r="U39" s="854" t="s">
        <v>212</v>
      </c>
    </row>
    <row r="40" spans="2:21" s="365" customFormat="1" ht="24.95" customHeight="1" x14ac:dyDescent="0.2">
      <c r="B40" s="607" t="s">
        <v>1254</v>
      </c>
      <c r="C40" s="869">
        <v>14018.319205</v>
      </c>
      <c r="D40" s="869">
        <v>18206.508312999998</v>
      </c>
      <c r="E40" s="869">
        <v>10171.658707000001</v>
      </c>
      <c r="F40" s="869">
        <v>4567.5372837599998</v>
      </c>
      <c r="G40" s="1408">
        <v>13729.49305599</v>
      </c>
      <c r="H40" s="869">
        <v>22753.727310939998</v>
      </c>
      <c r="I40" s="1054">
        <v>1241.9547768199998</v>
      </c>
      <c r="J40" s="1055">
        <v>1119.0346773600002</v>
      </c>
      <c r="K40" s="1055">
        <v>2852.7476725999991</v>
      </c>
      <c r="L40" s="1055">
        <v>423.3538392000001</v>
      </c>
      <c r="M40" s="1055">
        <v>1385.7477618500002</v>
      </c>
      <c r="N40" s="1055">
        <v>1979.07934849</v>
      </c>
      <c r="O40" s="1055">
        <v>3246.1428525399988</v>
      </c>
      <c r="P40" s="1055">
        <v>2261.34303563</v>
      </c>
      <c r="Q40" s="1055">
        <v>1935.5417980599998</v>
      </c>
      <c r="R40" s="1055">
        <v>1903.8967157699999</v>
      </c>
      <c r="S40" s="1055">
        <v>2696.6108364599995</v>
      </c>
      <c r="T40" s="1121">
        <v>1708.27399616</v>
      </c>
      <c r="U40" s="854" t="s">
        <v>711</v>
      </c>
    </row>
    <row r="41" spans="2:21" s="365" customFormat="1" ht="24.95" customHeight="1" x14ac:dyDescent="0.2">
      <c r="B41" s="607" t="s">
        <v>1003</v>
      </c>
      <c r="C41" s="869">
        <v>62.051381999999997</v>
      </c>
      <c r="D41" s="869">
        <v>16452.7148906648</v>
      </c>
      <c r="E41" s="869">
        <v>5160.6735099999996</v>
      </c>
      <c r="F41" s="869">
        <v>107.699315</v>
      </c>
      <c r="G41" s="1408">
        <v>150.91094500000003</v>
      </c>
      <c r="H41" s="869">
        <v>55295.996509709999</v>
      </c>
      <c r="I41" s="1054">
        <v>0</v>
      </c>
      <c r="J41" s="1055">
        <v>8.0640000000000001</v>
      </c>
      <c r="K41" s="1055">
        <v>0</v>
      </c>
      <c r="L41" s="1055">
        <v>35.170999999999999</v>
      </c>
      <c r="M41" s="1055">
        <v>52202.708170480008</v>
      </c>
      <c r="N41" s="1055">
        <v>16.340223999999999</v>
      </c>
      <c r="O41" s="1055">
        <v>10.382</v>
      </c>
      <c r="P41" s="1055">
        <v>34.113900000000001</v>
      </c>
      <c r="Q41" s="1055">
        <v>11.34</v>
      </c>
      <c r="R41" s="1055">
        <v>0</v>
      </c>
      <c r="S41" s="1055">
        <v>0</v>
      </c>
      <c r="T41" s="1121">
        <v>2977.8772152299998</v>
      </c>
      <c r="U41" s="854" t="s">
        <v>1071</v>
      </c>
    </row>
    <row r="42" spans="2:21" s="365" customFormat="1" ht="24.95" customHeight="1" x14ac:dyDescent="0.2">
      <c r="B42" s="607" t="s">
        <v>1002</v>
      </c>
      <c r="C42" s="869">
        <v>13103.528551000001</v>
      </c>
      <c r="D42" s="869">
        <v>16365.298911999998</v>
      </c>
      <c r="E42" s="869">
        <v>14281.494733999998</v>
      </c>
      <c r="F42" s="869">
        <v>17075.033060909998</v>
      </c>
      <c r="G42" s="1408">
        <v>33207.531376789993</v>
      </c>
      <c r="H42" s="869">
        <v>40848.910773299998</v>
      </c>
      <c r="I42" s="1054">
        <v>2684.6756672899996</v>
      </c>
      <c r="J42" s="1055">
        <v>365.07421649999998</v>
      </c>
      <c r="K42" s="1055">
        <v>8309.4481054799999</v>
      </c>
      <c r="L42" s="1055">
        <v>2767.0791488500004</v>
      </c>
      <c r="M42" s="1055">
        <v>779.31349999999998</v>
      </c>
      <c r="N42" s="1055">
        <v>4962.1038587100002</v>
      </c>
      <c r="O42" s="1055">
        <v>766.33723999999995</v>
      </c>
      <c r="P42" s="1055">
        <v>7381.6329953799996</v>
      </c>
      <c r="Q42" s="1055">
        <v>6436.0392503100002</v>
      </c>
      <c r="R42" s="1055">
        <v>2754.5834233000005</v>
      </c>
      <c r="S42" s="1055">
        <v>2805.55135058</v>
      </c>
      <c r="T42" s="1121">
        <v>837.07201689999999</v>
      </c>
      <c r="U42" s="854" t="s">
        <v>1070</v>
      </c>
    </row>
    <row r="43" spans="2:21" s="365" customFormat="1" ht="24.95" customHeight="1" x14ac:dyDescent="0.2">
      <c r="B43" s="607" t="s">
        <v>655</v>
      </c>
      <c r="C43" s="869">
        <v>10655.669054999998</v>
      </c>
      <c r="D43" s="869">
        <v>14656.14977818543</v>
      </c>
      <c r="E43" s="869">
        <v>7816.7439219999987</v>
      </c>
      <c r="F43" s="869">
        <v>1175.1366266399993</v>
      </c>
      <c r="G43" s="1408">
        <v>750.08431373000008</v>
      </c>
      <c r="H43" s="869">
        <v>1935.00148167</v>
      </c>
      <c r="I43" s="1054">
        <v>41.866000079999999</v>
      </c>
      <c r="J43" s="1055">
        <v>124.9925475</v>
      </c>
      <c r="K43" s="1055">
        <v>194.13990521999995</v>
      </c>
      <c r="L43" s="1055">
        <v>224.86569438999999</v>
      </c>
      <c r="M43" s="1055">
        <v>79.524031049999991</v>
      </c>
      <c r="N43" s="1055">
        <v>196.14285211999999</v>
      </c>
      <c r="O43" s="1055">
        <v>111.90169814999999</v>
      </c>
      <c r="P43" s="1055">
        <v>398.18727944</v>
      </c>
      <c r="Q43" s="1055">
        <v>113.96900196</v>
      </c>
      <c r="R43" s="1055">
        <v>39.401019249999997</v>
      </c>
      <c r="S43" s="1055">
        <v>74.391522609999981</v>
      </c>
      <c r="T43" s="1121">
        <v>335.61992990000005</v>
      </c>
      <c r="U43" s="854" t="s">
        <v>656</v>
      </c>
    </row>
    <row r="44" spans="2:21" s="365" customFormat="1" ht="24.75" customHeight="1" x14ac:dyDescent="0.2">
      <c r="B44" s="607" t="s">
        <v>1184</v>
      </c>
      <c r="C44" s="869">
        <v>10634.760982999998</v>
      </c>
      <c r="D44" s="869">
        <v>14279.223982297297</v>
      </c>
      <c r="E44" s="869">
        <v>13095.842185</v>
      </c>
      <c r="F44" s="869">
        <v>6503.2966178699999</v>
      </c>
      <c r="G44" s="1408">
        <v>13431.725118480001</v>
      </c>
      <c r="H44" s="869">
        <v>10583.20893716</v>
      </c>
      <c r="I44" s="1054">
        <v>1010.5668114000001</v>
      </c>
      <c r="J44" s="1055">
        <v>1552.4812129699999</v>
      </c>
      <c r="K44" s="1055">
        <v>788.50426170000003</v>
      </c>
      <c r="L44" s="1055">
        <v>377.41904305000003</v>
      </c>
      <c r="M44" s="1055">
        <v>1028.5251373999999</v>
      </c>
      <c r="N44" s="1055">
        <v>1843.2583290199998</v>
      </c>
      <c r="O44" s="1055">
        <v>350.60711887000008</v>
      </c>
      <c r="P44" s="1055">
        <v>969.59221424999998</v>
      </c>
      <c r="Q44" s="1055">
        <v>720.79580065000016</v>
      </c>
      <c r="R44" s="1055">
        <v>917.53674176999994</v>
      </c>
      <c r="S44" s="1055">
        <v>372.73994348000002</v>
      </c>
      <c r="T44" s="1121">
        <v>651.18232259999991</v>
      </c>
      <c r="U44" s="854" t="s">
        <v>1185</v>
      </c>
    </row>
    <row r="45" spans="2:21" s="365" customFormat="1" ht="24.95" customHeight="1" x14ac:dyDescent="0.2">
      <c r="B45" s="607" t="s">
        <v>192</v>
      </c>
      <c r="C45" s="869">
        <v>10477.18029</v>
      </c>
      <c r="D45" s="869">
        <v>12587.759461</v>
      </c>
      <c r="E45" s="869">
        <v>9379.5404090000011</v>
      </c>
      <c r="F45" s="869">
        <v>19735.531751809998</v>
      </c>
      <c r="G45" s="1408">
        <v>39188.251839550008</v>
      </c>
      <c r="H45" s="869">
        <v>37691.67880051001</v>
      </c>
      <c r="I45" s="1054">
        <v>2539.4494417400001</v>
      </c>
      <c r="J45" s="1055">
        <v>2667.0173093100025</v>
      </c>
      <c r="K45" s="1055">
        <v>3683.8810790700009</v>
      </c>
      <c r="L45" s="1055">
        <v>1928.4481469499999</v>
      </c>
      <c r="M45" s="1055">
        <v>2986.0237347099992</v>
      </c>
      <c r="N45" s="1055">
        <v>3563.2929200799995</v>
      </c>
      <c r="O45" s="1055">
        <v>3023.5819510399988</v>
      </c>
      <c r="P45" s="1055">
        <v>2368.4141173600005</v>
      </c>
      <c r="Q45" s="1055">
        <v>3187.6303871400028</v>
      </c>
      <c r="R45" s="1055">
        <v>3109.997371970001</v>
      </c>
      <c r="S45" s="1055">
        <v>4985.836728360001</v>
      </c>
      <c r="T45" s="1121">
        <v>3648.1056127800016</v>
      </c>
      <c r="U45" s="854" t="s">
        <v>202</v>
      </c>
    </row>
    <row r="46" spans="2:21" s="365" customFormat="1" ht="24.95" customHeight="1" x14ac:dyDescent="0.2">
      <c r="B46" s="607" t="s">
        <v>1004</v>
      </c>
      <c r="C46" s="869">
        <v>7887.0750389999994</v>
      </c>
      <c r="D46" s="869">
        <v>11219.950667999999</v>
      </c>
      <c r="E46" s="869">
        <v>4932.5691100000004</v>
      </c>
      <c r="F46" s="869">
        <v>4886.2513869700006</v>
      </c>
      <c r="G46" s="1408">
        <v>9302.1885082900008</v>
      </c>
      <c r="H46" s="869">
        <v>15046.161245589999</v>
      </c>
      <c r="I46" s="1054">
        <v>1198.9145935900001</v>
      </c>
      <c r="J46" s="1055">
        <v>1277.9628448399999</v>
      </c>
      <c r="K46" s="1055">
        <v>1355.6383290600002</v>
      </c>
      <c r="L46" s="1055">
        <v>954.52822212000001</v>
      </c>
      <c r="M46" s="1055">
        <v>856.65410499000018</v>
      </c>
      <c r="N46" s="1055">
        <v>2490.6877921700002</v>
      </c>
      <c r="O46" s="1055">
        <v>936.46887676000017</v>
      </c>
      <c r="P46" s="1055">
        <v>688.36331595999991</v>
      </c>
      <c r="Q46" s="1055">
        <v>910.86573097000007</v>
      </c>
      <c r="R46" s="1055">
        <v>1278.2140457000003</v>
      </c>
      <c r="S46" s="1055">
        <v>2408.3390556300005</v>
      </c>
      <c r="T46" s="1121">
        <v>689.52433380000002</v>
      </c>
      <c r="U46" s="854" t="s">
        <v>1072</v>
      </c>
    </row>
    <row r="47" spans="2:21" s="365" customFormat="1" ht="24.95" customHeight="1" x14ac:dyDescent="0.2">
      <c r="B47" s="607" t="s">
        <v>1177</v>
      </c>
      <c r="C47" s="869">
        <v>9593.0490250000003</v>
      </c>
      <c r="D47" s="869">
        <v>10796.845151</v>
      </c>
      <c r="E47" s="869">
        <v>6563.1518299999998</v>
      </c>
      <c r="F47" s="869">
        <v>8232.4564544899986</v>
      </c>
      <c r="G47" s="1408">
        <v>11300.889000129999</v>
      </c>
      <c r="H47" s="869">
        <v>12281.536254090002</v>
      </c>
      <c r="I47" s="1054">
        <v>529.45990058000018</v>
      </c>
      <c r="J47" s="1055">
        <v>831.67971788999978</v>
      </c>
      <c r="K47" s="1055">
        <v>1208.3913512299998</v>
      </c>
      <c r="L47" s="1055">
        <v>1110.6712597200005</v>
      </c>
      <c r="M47" s="1055">
        <v>1194.8128798299999</v>
      </c>
      <c r="N47" s="1055">
        <v>801.62207893000016</v>
      </c>
      <c r="O47" s="1055">
        <v>518.97934402999999</v>
      </c>
      <c r="P47" s="1055">
        <v>1660.7778619000001</v>
      </c>
      <c r="Q47" s="1055">
        <v>844.44260195000004</v>
      </c>
      <c r="R47" s="1055">
        <v>1157.9596763900001</v>
      </c>
      <c r="S47" s="1055">
        <v>1388.5747191600001</v>
      </c>
      <c r="T47" s="1121">
        <v>1034.16486248</v>
      </c>
      <c r="U47" s="854" t="s">
        <v>1176</v>
      </c>
    </row>
    <row r="48" spans="2:21" s="365" customFormat="1" ht="24.95" customHeight="1" x14ac:dyDescent="0.2">
      <c r="B48" s="607" t="s">
        <v>457</v>
      </c>
      <c r="C48" s="869">
        <v>8018.2560341208</v>
      </c>
      <c r="D48" s="869">
        <v>10464.032089</v>
      </c>
      <c r="E48" s="869">
        <v>9090.3966360228424</v>
      </c>
      <c r="F48" s="869">
        <v>21409.445918949998</v>
      </c>
      <c r="G48" s="1408">
        <v>19580.809682989999</v>
      </c>
      <c r="H48" s="869">
        <v>20119.233351169998</v>
      </c>
      <c r="I48" s="1054">
        <v>741.42177265999999</v>
      </c>
      <c r="J48" s="1055">
        <v>976.85228802999995</v>
      </c>
      <c r="K48" s="1055">
        <v>223.69130021000001</v>
      </c>
      <c r="L48" s="1055">
        <v>449.55032052999996</v>
      </c>
      <c r="M48" s="1055">
        <v>1556.4320274300003</v>
      </c>
      <c r="N48" s="1055">
        <v>1950.9248236400001</v>
      </c>
      <c r="O48" s="1055">
        <v>3018.78529574</v>
      </c>
      <c r="P48" s="1055">
        <v>2797.3217275399993</v>
      </c>
      <c r="Q48" s="1055">
        <v>2506.3227661400001</v>
      </c>
      <c r="R48" s="1055">
        <v>3922.46825227</v>
      </c>
      <c r="S48" s="1055">
        <v>665.70029812000007</v>
      </c>
      <c r="T48" s="1121">
        <v>1309.7624788600001</v>
      </c>
      <c r="U48" s="854" t="s">
        <v>448</v>
      </c>
    </row>
    <row r="49" spans="2:21" s="365" customFormat="1" ht="24.75" customHeight="1" x14ac:dyDescent="0.2">
      <c r="B49" s="607" t="s">
        <v>365</v>
      </c>
      <c r="C49" s="869">
        <v>11809.075225260274</v>
      </c>
      <c r="D49" s="869">
        <v>10261.436686401441</v>
      </c>
      <c r="E49" s="869">
        <v>13660.052566488863</v>
      </c>
      <c r="F49" s="869">
        <v>3349.63199033</v>
      </c>
      <c r="G49" s="1408">
        <v>7619.5719113600007</v>
      </c>
      <c r="H49" s="869">
        <v>9390.9319830900004</v>
      </c>
      <c r="I49" s="1054">
        <v>1816.89006705</v>
      </c>
      <c r="J49" s="1055">
        <v>455.92322245999998</v>
      </c>
      <c r="K49" s="1055">
        <v>676.73855119000007</v>
      </c>
      <c r="L49" s="1055">
        <v>793.10288519999995</v>
      </c>
      <c r="M49" s="1055">
        <v>365.93542623000008</v>
      </c>
      <c r="N49" s="1055">
        <v>862.11743593000006</v>
      </c>
      <c r="O49" s="1055">
        <v>407.01669150999993</v>
      </c>
      <c r="P49" s="1055">
        <v>396.13056631000001</v>
      </c>
      <c r="Q49" s="1055">
        <v>431.77243926000006</v>
      </c>
      <c r="R49" s="1055">
        <v>591.44419476999997</v>
      </c>
      <c r="S49" s="1055">
        <v>934.66845938999984</v>
      </c>
      <c r="T49" s="1121">
        <v>1659.1920437900003</v>
      </c>
      <c r="U49" s="854" t="s">
        <v>654</v>
      </c>
    </row>
    <row r="50" spans="2:21" s="365" customFormat="1" ht="24.75" customHeight="1" x14ac:dyDescent="0.2">
      <c r="B50" s="607" t="s">
        <v>194</v>
      </c>
      <c r="C50" s="869">
        <v>6299.5862640000005</v>
      </c>
      <c r="D50" s="869">
        <v>9989.5294790000007</v>
      </c>
      <c r="E50" s="869">
        <v>5057.8344879999995</v>
      </c>
      <c r="F50" s="869">
        <v>2441.1026892200002</v>
      </c>
      <c r="G50" s="1408">
        <v>4395.0965130699997</v>
      </c>
      <c r="H50" s="869">
        <v>5286.5889868300001</v>
      </c>
      <c r="I50" s="1054">
        <v>248.57580352000002</v>
      </c>
      <c r="J50" s="1055">
        <v>350.16067258999999</v>
      </c>
      <c r="K50" s="1055">
        <v>446.28919648999994</v>
      </c>
      <c r="L50" s="1055">
        <v>507.02785030000001</v>
      </c>
      <c r="M50" s="1055">
        <v>608.58257441000012</v>
      </c>
      <c r="N50" s="1055">
        <v>483.91114014999999</v>
      </c>
      <c r="O50" s="1055">
        <v>361.07244897999999</v>
      </c>
      <c r="P50" s="1055">
        <v>297.68033508999991</v>
      </c>
      <c r="Q50" s="1055">
        <v>280.07825595000003</v>
      </c>
      <c r="R50" s="1055">
        <v>587.60611595</v>
      </c>
      <c r="S50" s="1055">
        <v>565.12160442000015</v>
      </c>
      <c r="T50" s="1121">
        <v>550.48298898000007</v>
      </c>
      <c r="U50" s="854" t="s">
        <v>210</v>
      </c>
    </row>
    <row r="51" spans="2:21" s="365" customFormat="1" ht="24.95" customHeight="1" x14ac:dyDescent="0.2">
      <c r="B51" s="607" t="s">
        <v>444</v>
      </c>
      <c r="C51" s="869">
        <v>6940.464187999999</v>
      </c>
      <c r="D51" s="869">
        <v>9854.4828740000012</v>
      </c>
      <c r="E51" s="869">
        <v>3872.0535310000005</v>
      </c>
      <c r="F51" s="869">
        <v>3458.6570918300004</v>
      </c>
      <c r="G51" s="1408">
        <v>1364.1878514299999</v>
      </c>
      <c r="H51" s="869">
        <v>1191.2582617</v>
      </c>
      <c r="I51" s="1054">
        <v>78.117714859999992</v>
      </c>
      <c r="J51" s="1055">
        <v>77.734584840000011</v>
      </c>
      <c r="K51" s="1055">
        <v>90.631866429999988</v>
      </c>
      <c r="L51" s="1055">
        <v>92.988917620000009</v>
      </c>
      <c r="M51" s="1055">
        <v>42.265364609999999</v>
      </c>
      <c r="N51" s="1055">
        <v>94.70192222</v>
      </c>
      <c r="O51" s="1055">
        <v>350.03900090000002</v>
      </c>
      <c r="P51" s="1055">
        <v>99.570430590000001</v>
      </c>
      <c r="Q51" s="1055">
        <v>41.075506500000003</v>
      </c>
      <c r="R51" s="1055">
        <v>35.118486090000005</v>
      </c>
      <c r="S51" s="1055">
        <v>138.02469404000001</v>
      </c>
      <c r="T51" s="1121">
        <v>50.989773</v>
      </c>
      <c r="U51" s="854" t="s">
        <v>445</v>
      </c>
    </row>
    <row r="52" spans="2:21" s="365" customFormat="1" ht="24.75" customHeight="1" x14ac:dyDescent="0.2">
      <c r="B52" s="607" t="s">
        <v>706</v>
      </c>
      <c r="C52" s="869">
        <v>8446.3892030000006</v>
      </c>
      <c r="D52" s="869">
        <v>9757.2783260991982</v>
      </c>
      <c r="E52" s="869">
        <v>5669.5527410000013</v>
      </c>
      <c r="F52" s="869">
        <v>1943.9817563299998</v>
      </c>
      <c r="G52" s="1408">
        <v>3999.55004968</v>
      </c>
      <c r="H52" s="869">
        <v>6571.133677490001</v>
      </c>
      <c r="I52" s="1054">
        <v>295.75771436000002</v>
      </c>
      <c r="J52" s="1055">
        <v>340.73154332000007</v>
      </c>
      <c r="K52" s="1055">
        <v>400.59170489999991</v>
      </c>
      <c r="L52" s="1055">
        <v>523.06120327999997</v>
      </c>
      <c r="M52" s="1055">
        <v>342.66100663000003</v>
      </c>
      <c r="N52" s="1055">
        <v>1224.0986091699999</v>
      </c>
      <c r="O52" s="1055">
        <v>783.70670451000001</v>
      </c>
      <c r="P52" s="1055">
        <v>728.83058107000011</v>
      </c>
      <c r="Q52" s="1055">
        <v>314.13822303000006</v>
      </c>
      <c r="R52" s="1055">
        <v>599.6421593099999</v>
      </c>
      <c r="S52" s="1055">
        <v>498.2222975599999</v>
      </c>
      <c r="T52" s="1121">
        <v>519.69193035000001</v>
      </c>
      <c r="U52" s="854" t="s">
        <v>707</v>
      </c>
    </row>
    <row r="53" spans="2:21" s="365" customFormat="1" ht="24.95" customHeight="1" x14ac:dyDescent="0.2">
      <c r="B53" s="607" t="s">
        <v>704</v>
      </c>
      <c r="C53" s="869">
        <v>8202.7103786719126</v>
      </c>
      <c r="D53" s="869">
        <v>9280.6113509999996</v>
      </c>
      <c r="E53" s="869">
        <v>9759.1425049999998</v>
      </c>
      <c r="F53" s="869">
        <v>17081.054380230005</v>
      </c>
      <c r="G53" s="1408">
        <v>46175.792754350005</v>
      </c>
      <c r="H53" s="869">
        <v>26369.812955810008</v>
      </c>
      <c r="I53" s="1054">
        <v>3085.4542972399995</v>
      </c>
      <c r="J53" s="1055">
        <v>4515.3349173800007</v>
      </c>
      <c r="K53" s="1055">
        <v>5390.6902515800039</v>
      </c>
      <c r="L53" s="1055">
        <v>220.47569515000001</v>
      </c>
      <c r="M53" s="1055">
        <v>915.67072414000006</v>
      </c>
      <c r="N53" s="1055">
        <v>1504.1229230199999</v>
      </c>
      <c r="O53" s="1055">
        <v>1796.0585238799997</v>
      </c>
      <c r="P53" s="1055">
        <v>1125.2560257600003</v>
      </c>
      <c r="Q53" s="1055">
        <v>1894.9960448300003</v>
      </c>
      <c r="R53" s="1055">
        <v>1673.6556408199997</v>
      </c>
      <c r="S53" s="1055">
        <v>2281.6518207799995</v>
      </c>
      <c r="T53" s="1121">
        <v>1966.4460912299994</v>
      </c>
      <c r="U53" s="854" t="s">
        <v>705</v>
      </c>
    </row>
    <row r="54" spans="2:21" s="365" customFormat="1" ht="24.95" customHeight="1" x14ac:dyDescent="0.2">
      <c r="B54" s="607" t="s">
        <v>657</v>
      </c>
      <c r="C54" s="869">
        <v>7222.1091863035472</v>
      </c>
      <c r="D54" s="869">
        <v>8536.0683505744018</v>
      </c>
      <c r="E54" s="869">
        <v>7224.4278870000007</v>
      </c>
      <c r="F54" s="869">
        <v>1012.7568580799999</v>
      </c>
      <c r="G54" s="1408">
        <v>6096.6729927499991</v>
      </c>
      <c r="H54" s="869">
        <v>12876.64378504</v>
      </c>
      <c r="I54" s="1054">
        <v>197.62272084000003</v>
      </c>
      <c r="J54" s="1055">
        <v>37.900437509999996</v>
      </c>
      <c r="K54" s="1055">
        <v>345.50157842999994</v>
      </c>
      <c r="L54" s="1055">
        <v>849.00036563000003</v>
      </c>
      <c r="M54" s="1055">
        <v>69.286267020000011</v>
      </c>
      <c r="N54" s="1055">
        <v>95.929739669999975</v>
      </c>
      <c r="O54" s="1055">
        <v>183.29102818999996</v>
      </c>
      <c r="P54" s="1055">
        <v>171.54610857999998</v>
      </c>
      <c r="Q54" s="1055">
        <v>131.14293831000001</v>
      </c>
      <c r="R54" s="1055">
        <v>177.14477751999996</v>
      </c>
      <c r="S54" s="1055">
        <v>92.814634689999977</v>
      </c>
      <c r="T54" s="1121">
        <v>10525.463188650001</v>
      </c>
      <c r="U54" s="854" t="s">
        <v>658</v>
      </c>
    </row>
    <row r="55" spans="2:21" s="365" customFormat="1" ht="24.95" customHeight="1" x14ac:dyDescent="0.2">
      <c r="B55" s="607" t="s">
        <v>758</v>
      </c>
      <c r="C55" s="869">
        <v>8456.2158889999992</v>
      </c>
      <c r="D55" s="869">
        <v>7419.749785</v>
      </c>
      <c r="E55" s="869">
        <v>9014.6934689999998</v>
      </c>
      <c r="F55" s="869">
        <v>48328.40710366999</v>
      </c>
      <c r="G55" s="1408">
        <v>136502.07786498999</v>
      </c>
      <c r="H55" s="869">
        <v>71558.423072076679</v>
      </c>
      <c r="I55" s="1054">
        <v>6235.9138673599982</v>
      </c>
      <c r="J55" s="1055">
        <v>5053.7687381900041</v>
      </c>
      <c r="K55" s="1055">
        <v>4851.7015702399995</v>
      </c>
      <c r="L55" s="1055">
        <v>4399.2255068865379</v>
      </c>
      <c r="M55" s="1055">
        <v>9116.0250159099978</v>
      </c>
      <c r="N55" s="1055">
        <v>6086.618141470004</v>
      </c>
      <c r="O55" s="1055">
        <v>4779.4263352399994</v>
      </c>
      <c r="P55" s="1055">
        <v>5401.3792236399977</v>
      </c>
      <c r="Q55" s="1055">
        <v>5501.9489035200013</v>
      </c>
      <c r="R55" s="1055">
        <v>6525.6998476500021</v>
      </c>
      <c r="S55" s="1055">
        <v>7325.8614296801325</v>
      </c>
      <c r="T55" s="1121">
        <v>6280.8544922900019</v>
      </c>
      <c r="U55" s="854" t="s">
        <v>361</v>
      </c>
    </row>
    <row r="56" spans="2:21" s="365" customFormat="1" ht="24.95" customHeight="1" x14ac:dyDescent="0.2">
      <c r="B56" s="607" t="s">
        <v>999</v>
      </c>
      <c r="C56" s="882" t="s">
        <v>1947</v>
      </c>
      <c r="D56" s="869">
        <v>2254.280395752</v>
      </c>
      <c r="E56" s="869">
        <v>1240.3559739999998</v>
      </c>
      <c r="F56" s="869">
        <v>1425.94258801</v>
      </c>
      <c r="G56" s="1408">
        <v>2158.8074703900002</v>
      </c>
      <c r="H56" s="869">
        <v>2179.2415276899997</v>
      </c>
      <c r="I56" s="1054">
        <v>220.37062400000002</v>
      </c>
      <c r="J56" s="1055">
        <v>199.55152007999999</v>
      </c>
      <c r="K56" s="1055">
        <v>420.20646820999997</v>
      </c>
      <c r="L56" s="1055">
        <v>177.57169746999998</v>
      </c>
      <c r="M56" s="1055">
        <v>4.7249999999999996</v>
      </c>
      <c r="N56" s="1055">
        <v>132.29870000000003</v>
      </c>
      <c r="O56" s="1055">
        <v>42.119</v>
      </c>
      <c r="P56" s="1055">
        <v>261.42030534999998</v>
      </c>
      <c r="Q56" s="1055">
        <v>115.49348699999999</v>
      </c>
      <c r="R56" s="1055">
        <v>26.046992960000001</v>
      </c>
      <c r="S56" s="1055">
        <v>99.008580620000004</v>
      </c>
      <c r="T56" s="1121">
        <v>480.42915199999999</v>
      </c>
      <c r="U56" s="854"/>
    </row>
    <row r="57" spans="2:21" s="365" customFormat="1" ht="24.95" customHeight="1" x14ac:dyDescent="0.2">
      <c r="B57" s="607" t="s">
        <v>196</v>
      </c>
      <c r="C57" s="869">
        <v>3733.6021821692257</v>
      </c>
      <c r="D57" s="869">
        <v>3174.801466716</v>
      </c>
      <c r="E57" s="869">
        <v>3645.1171130000002</v>
      </c>
      <c r="F57" s="869">
        <v>0</v>
      </c>
      <c r="G57" s="1408">
        <v>28.64140686</v>
      </c>
      <c r="H57" s="869">
        <v>4.1694440199999994</v>
      </c>
      <c r="I57" s="1054">
        <v>0</v>
      </c>
      <c r="J57" s="1055">
        <v>3.9089999999999998</v>
      </c>
      <c r="K57" s="1055">
        <v>0.26044401999999994</v>
      </c>
      <c r="L57" s="1055">
        <v>0</v>
      </c>
      <c r="M57" s="1055">
        <v>0</v>
      </c>
      <c r="N57" s="1055">
        <v>0</v>
      </c>
      <c r="O57" s="1055">
        <v>0</v>
      </c>
      <c r="P57" s="1055">
        <v>0</v>
      </c>
      <c r="Q57" s="1055">
        <v>0</v>
      </c>
      <c r="R57" s="1055">
        <v>0</v>
      </c>
      <c r="S57" s="1055">
        <v>0</v>
      </c>
      <c r="T57" s="1121">
        <v>0</v>
      </c>
      <c r="U57" s="854" t="s">
        <v>204</v>
      </c>
    </row>
    <row r="58" spans="2:21" s="365" customFormat="1" ht="24.95" customHeight="1" x14ac:dyDescent="0.2">
      <c r="B58" s="607" t="s">
        <v>1179</v>
      </c>
      <c r="C58" s="869">
        <v>5003.7280246938053</v>
      </c>
      <c r="D58" s="869">
        <v>1979.8600920000001</v>
      </c>
      <c r="E58" s="869">
        <v>10706.033907000001</v>
      </c>
      <c r="F58" s="869">
        <v>11910.757716690001</v>
      </c>
      <c r="G58" s="1408">
        <v>25455.0901075</v>
      </c>
      <c r="H58" s="869">
        <v>12538.271545359999</v>
      </c>
      <c r="I58" s="1054">
        <v>171.39008623000001</v>
      </c>
      <c r="J58" s="1055">
        <v>31.36137798</v>
      </c>
      <c r="K58" s="1055">
        <v>647.11739225000008</v>
      </c>
      <c r="L58" s="1055">
        <v>4141.1034706600003</v>
      </c>
      <c r="M58" s="1055">
        <v>222.04411598999999</v>
      </c>
      <c r="N58" s="1055">
        <v>146.01761990000003</v>
      </c>
      <c r="O58" s="1055">
        <v>36.407179999999997</v>
      </c>
      <c r="P58" s="1055">
        <v>336.05102871000003</v>
      </c>
      <c r="Q58" s="1055">
        <v>40.897136570000001</v>
      </c>
      <c r="R58" s="1055">
        <v>236.61047804</v>
      </c>
      <c r="S58" s="1055">
        <v>1168.8319176900002</v>
      </c>
      <c r="T58" s="1121">
        <v>5360.4397413400002</v>
      </c>
      <c r="U58" s="854" t="s">
        <v>1182</v>
      </c>
    </row>
    <row r="59" spans="2:21" s="365" customFormat="1" ht="24.95" customHeight="1" x14ac:dyDescent="0.2">
      <c r="B59" s="607" t="s">
        <v>266</v>
      </c>
      <c r="C59" s="869">
        <v>1403.8905970000001</v>
      </c>
      <c r="D59" s="869">
        <v>1791.1237000000003</v>
      </c>
      <c r="E59" s="869">
        <v>1981.2385380000001</v>
      </c>
      <c r="F59" s="869">
        <v>1727.3928255800001</v>
      </c>
      <c r="G59" s="1408">
        <v>1192.48003208</v>
      </c>
      <c r="H59" s="869">
        <v>368.59613779999995</v>
      </c>
      <c r="I59" s="1054">
        <v>53.032499999999999</v>
      </c>
      <c r="J59" s="1055">
        <v>184.24980100000002</v>
      </c>
      <c r="K59" s="1055">
        <v>0</v>
      </c>
      <c r="L59" s="1055">
        <v>0</v>
      </c>
      <c r="M59" s="1055">
        <v>0</v>
      </c>
      <c r="N59" s="1055">
        <v>36.711396799999996</v>
      </c>
      <c r="O59" s="1055">
        <v>0</v>
      </c>
      <c r="P59" s="1055">
        <v>0</v>
      </c>
      <c r="Q59" s="1055">
        <v>0</v>
      </c>
      <c r="R59" s="1055">
        <v>0</v>
      </c>
      <c r="S59" s="1055">
        <v>19.149999999999999</v>
      </c>
      <c r="T59" s="1121">
        <v>75.452439999999996</v>
      </c>
      <c r="U59" s="854" t="s">
        <v>267</v>
      </c>
    </row>
    <row r="60" spans="2:21" s="365" customFormat="1" ht="24.95" customHeight="1" x14ac:dyDescent="0.2">
      <c r="B60" s="607" t="s">
        <v>756</v>
      </c>
      <c r="C60" s="869">
        <v>2581.2155969999999</v>
      </c>
      <c r="D60" s="869">
        <v>1535.4269969999998</v>
      </c>
      <c r="E60" s="869">
        <v>3554.7542595961918</v>
      </c>
      <c r="F60" s="869">
        <v>777.69668223000008</v>
      </c>
      <c r="G60" s="1408">
        <v>362.56060402000003</v>
      </c>
      <c r="H60" s="869">
        <v>309.89380701000005</v>
      </c>
      <c r="I60" s="1054">
        <v>21.142400949999999</v>
      </c>
      <c r="J60" s="1055">
        <v>35.945821889999998</v>
      </c>
      <c r="K60" s="1055">
        <v>27.25960457</v>
      </c>
      <c r="L60" s="1055">
        <v>0.875</v>
      </c>
      <c r="M60" s="1055">
        <v>11.1566875</v>
      </c>
      <c r="N60" s="1055">
        <v>14.089</v>
      </c>
      <c r="O60" s="1055">
        <v>0</v>
      </c>
      <c r="P60" s="1055">
        <v>18.870999999999999</v>
      </c>
      <c r="Q60" s="1055">
        <v>2.9061999999999997</v>
      </c>
      <c r="R60" s="1055">
        <v>15.7094232</v>
      </c>
      <c r="S60" s="1055">
        <v>70.616653900000003</v>
      </c>
      <c r="T60" s="1121">
        <v>91.322014999999993</v>
      </c>
      <c r="U60" s="854" t="s">
        <v>757</v>
      </c>
    </row>
    <row r="61" spans="2:21" s="365" customFormat="1" ht="24.95" customHeight="1" x14ac:dyDescent="0.2">
      <c r="B61" s="607" t="s">
        <v>26</v>
      </c>
      <c r="C61" s="869">
        <v>102797.425633762</v>
      </c>
      <c r="D61" s="869">
        <v>117820.02684829201</v>
      </c>
      <c r="E61" s="869">
        <v>93936.992112554814</v>
      </c>
      <c r="F61" s="869">
        <v>491388.43076149258</v>
      </c>
      <c r="G61" s="1408">
        <v>639003.19542885991</v>
      </c>
      <c r="H61" s="869">
        <v>649506.6290098601</v>
      </c>
      <c r="I61" s="1054">
        <v>34432.889385290015</v>
      </c>
      <c r="J61" s="1055">
        <v>26647.712134479996</v>
      </c>
      <c r="K61" s="1055">
        <v>74353.303879529965</v>
      </c>
      <c r="L61" s="1055">
        <v>35236.407644869993</v>
      </c>
      <c r="M61" s="1055">
        <v>66858.727747989979</v>
      </c>
      <c r="N61" s="1055">
        <v>45942.216263290022</v>
      </c>
      <c r="O61" s="1055">
        <v>59779.83712240999</v>
      </c>
      <c r="P61" s="1055">
        <v>12310.531548199997</v>
      </c>
      <c r="Q61" s="1055">
        <v>63015.108918170008</v>
      </c>
      <c r="R61" s="1055">
        <v>72538.573778000005</v>
      </c>
      <c r="S61" s="1055">
        <v>64869.370473860014</v>
      </c>
      <c r="T61" s="1121">
        <v>93521.950113770028</v>
      </c>
      <c r="U61" s="854" t="s">
        <v>659</v>
      </c>
    </row>
    <row r="62" spans="2:21" s="360" customFormat="1" ht="24.95" customHeight="1" x14ac:dyDescent="0.2">
      <c r="B62" s="605" t="s">
        <v>854</v>
      </c>
      <c r="C62" s="868">
        <v>812208.65754714888</v>
      </c>
      <c r="D62" s="868">
        <v>964928.309064097</v>
      </c>
      <c r="E62" s="868">
        <v>794277.43102509435</v>
      </c>
      <c r="F62" s="868">
        <v>944926.23315834254</v>
      </c>
      <c r="G62" s="941">
        <v>1562845.5748846899</v>
      </c>
      <c r="H62" s="868">
        <v>1497340.4330493999</v>
      </c>
      <c r="I62" s="979">
        <v>88206.175160670013</v>
      </c>
      <c r="J62" s="980">
        <v>79782.066631760012</v>
      </c>
      <c r="K62" s="980">
        <v>145600.79147166995</v>
      </c>
      <c r="L62" s="980">
        <v>83272.268533049864</v>
      </c>
      <c r="M62" s="980">
        <v>183178.18826161997</v>
      </c>
      <c r="N62" s="980">
        <v>113368.01284516003</v>
      </c>
      <c r="O62" s="980">
        <v>106625.89425517997</v>
      </c>
      <c r="P62" s="980">
        <v>80236.332998259983</v>
      </c>
      <c r="Q62" s="980">
        <v>118802.39668430999</v>
      </c>
      <c r="R62" s="980">
        <v>144717.53756446001</v>
      </c>
      <c r="S62" s="980">
        <v>147310.30923753013</v>
      </c>
      <c r="T62" s="982">
        <v>206240.45940573001</v>
      </c>
      <c r="U62" s="724" t="s">
        <v>332</v>
      </c>
    </row>
    <row r="63" spans="2:21" s="365" customFormat="1" ht="15.75" customHeight="1" thickBot="1" x14ac:dyDescent="0.25">
      <c r="B63" s="1293"/>
      <c r="C63" s="1404"/>
      <c r="D63" s="1404"/>
      <c r="E63" s="1405"/>
      <c r="F63" s="1406"/>
      <c r="G63" s="1405"/>
      <c r="H63" s="1565"/>
      <c r="I63" s="1407"/>
      <c r="J63" s="1402"/>
      <c r="K63" s="1402"/>
      <c r="L63" s="1402"/>
      <c r="M63" s="1402"/>
      <c r="N63" s="1402"/>
      <c r="O63" s="1402"/>
      <c r="P63" s="1402"/>
      <c r="Q63" s="1402"/>
      <c r="R63" s="1402"/>
      <c r="S63" s="1402"/>
      <c r="T63" s="1403"/>
      <c r="U63" s="1413"/>
    </row>
    <row r="64" spans="2:21" ht="9" customHeight="1" thickTop="1" x14ac:dyDescent="0.35"/>
    <row r="65" spans="2:21" s="334" customFormat="1" ht="18.75" customHeight="1" x14ac:dyDescent="0.5">
      <c r="B65" s="334" t="s">
        <v>1783</v>
      </c>
      <c r="U65" s="334" t="s">
        <v>1784</v>
      </c>
    </row>
    <row r="66" spans="2:21" ht="18" customHeight="1" x14ac:dyDescent="0.5">
      <c r="B66" s="125"/>
      <c r="C66" s="37"/>
      <c r="D66" s="37"/>
      <c r="E66" s="37"/>
      <c r="F66" s="37"/>
      <c r="G66" s="37"/>
      <c r="H66" s="37"/>
      <c r="I66" s="37"/>
      <c r="J66" s="37"/>
      <c r="K66" s="37"/>
      <c r="L66" s="37"/>
      <c r="M66" s="37"/>
      <c r="N66" s="37"/>
      <c r="O66" s="37"/>
      <c r="P66" s="37"/>
      <c r="Q66" s="37"/>
      <c r="R66" s="37"/>
      <c r="S66" s="37"/>
      <c r="T66" s="37"/>
      <c r="U66" s="53"/>
    </row>
    <row r="68" spans="2:21" ht="21.75" x14ac:dyDescent="0.5">
      <c r="D68" s="108"/>
      <c r="E68" s="108"/>
      <c r="F68" s="108"/>
      <c r="G68" s="108"/>
      <c r="H68" s="108"/>
      <c r="I68" s="92"/>
      <c r="J68" s="92"/>
      <c r="K68" s="92"/>
      <c r="L68" s="92"/>
      <c r="M68" s="92"/>
      <c r="N68" s="92"/>
      <c r="O68" s="92"/>
      <c r="P68" s="92"/>
      <c r="Q68" s="92"/>
      <c r="R68" s="92"/>
      <c r="S68" s="92"/>
      <c r="T68" s="92"/>
    </row>
  </sheetData>
  <mergeCells count="12">
    <mergeCell ref="L4:U4"/>
    <mergeCell ref="B4:K4"/>
    <mergeCell ref="U9:U11"/>
    <mergeCell ref="C9:C11"/>
    <mergeCell ref="D9:D11"/>
    <mergeCell ref="B9:B11"/>
    <mergeCell ref="I9:K9"/>
    <mergeCell ref="L9:T9"/>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8" orientation="portrait" r:id="rId1"/>
  <headerFooter alignWithMargins="0">
    <oddFooter>&amp;C&amp;"Times New Roman,Regular"&amp;20- &amp;P+49 -</oddFooter>
  </headerFooter>
  <colBreaks count="1" manualBreakCount="1">
    <brk id="11" max="6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K66"/>
  <sheetViews>
    <sheetView rightToLeft="1" view="pageBreakPreview" topLeftCell="B1" zoomScale="50" zoomScaleNormal="50" zoomScaleSheetLayoutView="50" workbookViewId="0"/>
  </sheetViews>
  <sheetFormatPr defaultRowHeight="15" x14ac:dyDescent="0.35"/>
  <cols>
    <col min="1" max="1" width="5.42578125" style="57" customWidth="1"/>
    <col min="2" max="2" width="67.7109375" style="57" customWidth="1"/>
    <col min="3" max="20" width="14.28515625" style="57" customWidth="1"/>
    <col min="21" max="21" width="67.7109375" style="57" customWidth="1"/>
    <col min="22" max="256" width="9.140625" style="57"/>
    <col min="257" max="257" width="0.28515625" style="57" customWidth="1"/>
    <col min="258" max="258" width="67.7109375" style="57" customWidth="1"/>
    <col min="259" max="276" width="14.28515625" style="57" customWidth="1"/>
    <col min="277" max="277" width="67.7109375" style="57" customWidth="1"/>
    <col min="278" max="512" width="9.140625" style="57"/>
    <col min="513" max="513" width="0.28515625" style="57" customWidth="1"/>
    <col min="514" max="514" width="67.7109375" style="57" customWidth="1"/>
    <col min="515" max="532" width="14.28515625" style="57" customWidth="1"/>
    <col min="533" max="533" width="67.7109375" style="57" customWidth="1"/>
    <col min="534" max="768" width="9.140625" style="57"/>
    <col min="769" max="769" width="0.28515625" style="57" customWidth="1"/>
    <col min="770" max="770" width="67.7109375" style="57" customWidth="1"/>
    <col min="771" max="788" width="14.28515625" style="57" customWidth="1"/>
    <col min="789" max="789" width="67.7109375" style="57" customWidth="1"/>
    <col min="790" max="1024" width="9.140625" style="57"/>
    <col min="1025" max="1025" width="0.28515625" style="57" customWidth="1"/>
    <col min="1026" max="1026" width="67.7109375" style="57" customWidth="1"/>
    <col min="1027" max="1044" width="14.28515625" style="57" customWidth="1"/>
    <col min="1045" max="1045" width="67.7109375" style="57" customWidth="1"/>
    <col min="1046" max="1280" width="9.140625" style="57"/>
    <col min="1281" max="1281" width="0.28515625" style="57" customWidth="1"/>
    <col min="1282" max="1282" width="67.7109375" style="57" customWidth="1"/>
    <col min="1283" max="1300" width="14.28515625" style="57" customWidth="1"/>
    <col min="1301" max="1301" width="67.7109375" style="57" customWidth="1"/>
    <col min="1302" max="1536" width="9.140625" style="57"/>
    <col min="1537" max="1537" width="0.28515625" style="57" customWidth="1"/>
    <col min="1538" max="1538" width="67.7109375" style="57" customWidth="1"/>
    <col min="1539" max="1556" width="14.28515625" style="57" customWidth="1"/>
    <col min="1557" max="1557" width="67.7109375" style="57" customWidth="1"/>
    <col min="1558" max="1792" width="9.140625" style="57"/>
    <col min="1793" max="1793" width="0.28515625" style="57" customWidth="1"/>
    <col min="1794" max="1794" width="67.7109375" style="57" customWidth="1"/>
    <col min="1795" max="1812" width="14.28515625" style="57" customWidth="1"/>
    <col min="1813" max="1813" width="67.7109375" style="57" customWidth="1"/>
    <col min="1814" max="2048" width="9.140625" style="57"/>
    <col min="2049" max="2049" width="0.28515625" style="57" customWidth="1"/>
    <col min="2050" max="2050" width="67.7109375" style="57" customWidth="1"/>
    <col min="2051" max="2068" width="14.28515625" style="57" customWidth="1"/>
    <col min="2069" max="2069" width="67.7109375" style="57" customWidth="1"/>
    <col min="2070" max="2304" width="9.140625" style="57"/>
    <col min="2305" max="2305" width="0.28515625" style="57" customWidth="1"/>
    <col min="2306" max="2306" width="67.7109375" style="57" customWidth="1"/>
    <col min="2307" max="2324" width="14.28515625" style="57" customWidth="1"/>
    <col min="2325" max="2325" width="67.7109375" style="57" customWidth="1"/>
    <col min="2326" max="2560" width="9.140625" style="57"/>
    <col min="2561" max="2561" width="0.28515625" style="57" customWidth="1"/>
    <col min="2562" max="2562" width="67.7109375" style="57" customWidth="1"/>
    <col min="2563" max="2580" width="14.28515625" style="57" customWidth="1"/>
    <col min="2581" max="2581" width="67.7109375" style="57" customWidth="1"/>
    <col min="2582" max="2816" width="9.140625" style="57"/>
    <col min="2817" max="2817" width="0.28515625" style="57" customWidth="1"/>
    <col min="2818" max="2818" width="67.7109375" style="57" customWidth="1"/>
    <col min="2819" max="2836" width="14.28515625" style="57" customWidth="1"/>
    <col min="2837" max="2837" width="67.7109375" style="57" customWidth="1"/>
    <col min="2838" max="3072" width="9.140625" style="57"/>
    <col min="3073" max="3073" width="0.28515625" style="57" customWidth="1"/>
    <col min="3074" max="3074" width="67.7109375" style="57" customWidth="1"/>
    <col min="3075" max="3092" width="14.28515625" style="57" customWidth="1"/>
    <col min="3093" max="3093" width="67.7109375" style="57" customWidth="1"/>
    <col min="3094" max="3328" width="9.140625" style="57"/>
    <col min="3329" max="3329" width="0.28515625" style="57" customWidth="1"/>
    <col min="3330" max="3330" width="67.7109375" style="57" customWidth="1"/>
    <col min="3331" max="3348" width="14.28515625" style="57" customWidth="1"/>
    <col min="3349" max="3349" width="67.7109375" style="57" customWidth="1"/>
    <col min="3350" max="3584" width="9.140625" style="57"/>
    <col min="3585" max="3585" width="0.28515625" style="57" customWidth="1"/>
    <col min="3586" max="3586" width="67.7109375" style="57" customWidth="1"/>
    <col min="3587" max="3604" width="14.28515625" style="57" customWidth="1"/>
    <col min="3605" max="3605" width="67.7109375" style="57" customWidth="1"/>
    <col min="3606" max="3840" width="9.140625" style="57"/>
    <col min="3841" max="3841" width="0.28515625" style="57" customWidth="1"/>
    <col min="3842" max="3842" width="67.7109375" style="57" customWidth="1"/>
    <col min="3843" max="3860" width="14.28515625" style="57" customWidth="1"/>
    <col min="3861" max="3861" width="67.7109375" style="57" customWidth="1"/>
    <col min="3862" max="4096" width="9.140625" style="57"/>
    <col min="4097" max="4097" width="0.28515625" style="57" customWidth="1"/>
    <col min="4098" max="4098" width="67.7109375" style="57" customWidth="1"/>
    <col min="4099" max="4116" width="14.28515625" style="57" customWidth="1"/>
    <col min="4117" max="4117" width="67.7109375" style="57" customWidth="1"/>
    <col min="4118" max="4352" width="9.140625" style="57"/>
    <col min="4353" max="4353" width="0.28515625" style="57" customWidth="1"/>
    <col min="4354" max="4354" width="67.7109375" style="57" customWidth="1"/>
    <col min="4355" max="4372" width="14.28515625" style="57" customWidth="1"/>
    <col min="4373" max="4373" width="67.7109375" style="57" customWidth="1"/>
    <col min="4374" max="4608" width="9.140625" style="57"/>
    <col min="4609" max="4609" width="0.28515625" style="57" customWidth="1"/>
    <col min="4610" max="4610" width="67.7109375" style="57" customWidth="1"/>
    <col min="4611" max="4628" width="14.28515625" style="57" customWidth="1"/>
    <col min="4629" max="4629" width="67.7109375" style="57" customWidth="1"/>
    <col min="4630" max="4864" width="9.140625" style="57"/>
    <col min="4865" max="4865" width="0.28515625" style="57" customWidth="1"/>
    <col min="4866" max="4866" width="67.7109375" style="57" customWidth="1"/>
    <col min="4867" max="4884" width="14.28515625" style="57" customWidth="1"/>
    <col min="4885" max="4885" width="67.7109375" style="57" customWidth="1"/>
    <col min="4886" max="5120" width="9.140625" style="57"/>
    <col min="5121" max="5121" width="0.28515625" style="57" customWidth="1"/>
    <col min="5122" max="5122" width="67.7109375" style="57" customWidth="1"/>
    <col min="5123" max="5140" width="14.28515625" style="57" customWidth="1"/>
    <col min="5141" max="5141" width="67.7109375" style="57" customWidth="1"/>
    <col min="5142" max="5376" width="9.140625" style="57"/>
    <col min="5377" max="5377" width="0.28515625" style="57" customWidth="1"/>
    <col min="5378" max="5378" width="67.7109375" style="57" customWidth="1"/>
    <col min="5379" max="5396" width="14.28515625" style="57" customWidth="1"/>
    <col min="5397" max="5397" width="67.7109375" style="57" customWidth="1"/>
    <col min="5398" max="5632" width="9.140625" style="57"/>
    <col min="5633" max="5633" width="0.28515625" style="57" customWidth="1"/>
    <col min="5634" max="5634" width="67.7109375" style="57" customWidth="1"/>
    <col min="5635" max="5652" width="14.28515625" style="57" customWidth="1"/>
    <col min="5653" max="5653" width="67.7109375" style="57" customWidth="1"/>
    <col min="5654" max="5888" width="9.140625" style="57"/>
    <col min="5889" max="5889" width="0.28515625" style="57" customWidth="1"/>
    <col min="5890" max="5890" width="67.7109375" style="57" customWidth="1"/>
    <col min="5891" max="5908" width="14.28515625" style="57" customWidth="1"/>
    <col min="5909" max="5909" width="67.7109375" style="57" customWidth="1"/>
    <col min="5910" max="6144" width="9.140625" style="57"/>
    <col min="6145" max="6145" width="0.28515625" style="57" customWidth="1"/>
    <col min="6146" max="6146" width="67.7109375" style="57" customWidth="1"/>
    <col min="6147" max="6164" width="14.28515625" style="57" customWidth="1"/>
    <col min="6165" max="6165" width="67.7109375" style="57" customWidth="1"/>
    <col min="6166" max="6400" width="9.140625" style="57"/>
    <col min="6401" max="6401" width="0.28515625" style="57" customWidth="1"/>
    <col min="6402" max="6402" width="67.7109375" style="57" customWidth="1"/>
    <col min="6403" max="6420" width="14.28515625" style="57" customWidth="1"/>
    <col min="6421" max="6421" width="67.7109375" style="57" customWidth="1"/>
    <col min="6422" max="6656" width="9.140625" style="57"/>
    <col min="6657" max="6657" width="0.28515625" style="57" customWidth="1"/>
    <col min="6658" max="6658" width="67.7109375" style="57" customWidth="1"/>
    <col min="6659" max="6676" width="14.28515625" style="57" customWidth="1"/>
    <col min="6677" max="6677" width="67.7109375" style="57" customWidth="1"/>
    <col min="6678" max="6912" width="9.140625" style="57"/>
    <col min="6913" max="6913" width="0.28515625" style="57" customWidth="1"/>
    <col min="6914" max="6914" width="67.7109375" style="57" customWidth="1"/>
    <col min="6915" max="6932" width="14.28515625" style="57" customWidth="1"/>
    <col min="6933" max="6933" width="67.7109375" style="57" customWidth="1"/>
    <col min="6934" max="7168" width="9.140625" style="57"/>
    <col min="7169" max="7169" width="0.28515625" style="57" customWidth="1"/>
    <col min="7170" max="7170" width="67.7109375" style="57" customWidth="1"/>
    <col min="7171" max="7188" width="14.28515625" style="57" customWidth="1"/>
    <col min="7189" max="7189" width="67.7109375" style="57" customWidth="1"/>
    <col min="7190" max="7424" width="9.140625" style="57"/>
    <col min="7425" max="7425" width="0.28515625" style="57" customWidth="1"/>
    <col min="7426" max="7426" width="67.7109375" style="57" customWidth="1"/>
    <col min="7427" max="7444" width="14.28515625" style="57" customWidth="1"/>
    <col min="7445" max="7445" width="67.7109375" style="57" customWidth="1"/>
    <col min="7446" max="7680" width="9.140625" style="57"/>
    <col min="7681" max="7681" width="0.28515625" style="57" customWidth="1"/>
    <col min="7682" max="7682" width="67.7109375" style="57" customWidth="1"/>
    <col min="7683" max="7700" width="14.28515625" style="57" customWidth="1"/>
    <col min="7701" max="7701" width="67.7109375" style="57" customWidth="1"/>
    <col min="7702" max="7936" width="9.140625" style="57"/>
    <col min="7937" max="7937" width="0.28515625" style="57" customWidth="1"/>
    <col min="7938" max="7938" width="67.7109375" style="57" customWidth="1"/>
    <col min="7939" max="7956" width="14.28515625" style="57" customWidth="1"/>
    <col min="7957" max="7957" width="67.7109375" style="57" customWidth="1"/>
    <col min="7958" max="8192" width="9.140625" style="57"/>
    <col min="8193" max="8193" width="0.28515625" style="57" customWidth="1"/>
    <col min="8194" max="8194" width="67.7109375" style="57" customWidth="1"/>
    <col min="8195" max="8212" width="14.28515625" style="57" customWidth="1"/>
    <col min="8213" max="8213" width="67.7109375" style="57" customWidth="1"/>
    <col min="8214" max="8448" width="9.140625" style="57"/>
    <col min="8449" max="8449" width="0.28515625" style="57" customWidth="1"/>
    <col min="8450" max="8450" width="67.7109375" style="57" customWidth="1"/>
    <col min="8451" max="8468" width="14.28515625" style="57" customWidth="1"/>
    <col min="8469" max="8469" width="67.7109375" style="57" customWidth="1"/>
    <col min="8470" max="8704" width="9.140625" style="57"/>
    <col min="8705" max="8705" width="0.28515625" style="57" customWidth="1"/>
    <col min="8706" max="8706" width="67.7109375" style="57" customWidth="1"/>
    <col min="8707" max="8724" width="14.28515625" style="57" customWidth="1"/>
    <col min="8725" max="8725" width="67.7109375" style="57" customWidth="1"/>
    <col min="8726" max="8960" width="9.140625" style="57"/>
    <col min="8961" max="8961" width="0.28515625" style="57" customWidth="1"/>
    <col min="8962" max="8962" width="67.7109375" style="57" customWidth="1"/>
    <col min="8963" max="8980" width="14.28515625" style="57" customWidth="1"/>
    <col min="8981" max="8981" width="67.7109375" style="57" customWidth="1"/>
    <col min="8982" max="9216" width="9.140625" style="57"/>
    <col min="9217" max="9217" width="0.28515625" style="57" customWidth="1"/>
    <col min="9218" max="9218" width="67.7109375" style="57" customWidth="1"/>
    <col min="9219" max="9236" width="14.28515625" style="57" customWidth="1"/>
    <col min="9237" max="9237" width="67.7109375" style="57" customWidth="1"/>
    <col min="9238" max="9472" width="9.140625" style="57"/>
    <col min="9473" max="9473" width="0.28515625" style="57" customWidth="1"/>
    <col min="9474" max="9474" width="67.7109375" style="57" customWidth="1"/>
    <col min="9475" max="9492" width="14.28515625" style="57" customWidth="1"/>
    <col min="9493" max="9493" width="67.7109375" style="57" customWidth="1"/>
    <col min="9494" max="9728" width="9.140625" style="57"/>
    <col min="9729" max="9729" width="0.28515625" style="57" customWidth="1"/>
    <col min="9730" max="9730" width="67.7109375" style="57" customWidth="1"/>
    <col min="9731" max="9748" width="14.28515625" style="57" customWidth="1"/>
    <col min="9749" max="9749" width="67.7109375" style="57" customWidth="1"/>
    <col min="9750" max="9984" width="9.140625" style="57"/>
    <col min="9985" max="9985" width="0.28515625" style="57" customWidth="1"/>
    <col min="9986" max="9986" width="67.7109375" style="57" customWidth="1"/>
    <col min="9987" max="10004" width="14.28515625" style="57" customWidth="1"/>
    <col min="10005" max="10005" width="67.7109375" style="57" customWidth="1"/>
    <col min="10006" max="10240" width="9.140625" style="57"/>
    <col min="10241" max="10241" width="0.28515625" style="57" customWidth="1"/>
    <col min="10242" max="10242" width="67.7109375" style="57" customWidth="1"/>
    <col min="10243" max="10260" width="14.28515625" style="57" customWidth="1"/>
    <col min="10261" max="10261" width="67.7109375" style="57" customWidth="1"/>
    <col min="10262" max="10496" width="9.140625" style="57"/>
    <col min="10497" max="10497" width="0.28515625" style="57" customWidth="1"/>
    <col min="10498" max="10498" width="67.7109375" style="57" customWidth="1"/>
    <col min="10499" max="10516" width="14.28515625" style="57" customWidth="1"/>
    <col min="10517" max="10517" width="67.7109375" style="57" customWidth="1"/>
    <col min="10518" max="10752" width="9.140625" style="57"/>
    <col min="10753" max="10753" width="0.28515625" style="57" customWidth="1"/>
    <col min="10754" max="10754" width="67.7109375" style="57" customWidth="1"/>
    <col min="10755" max="10772" width="14.28515625" style="57" customWidth="1"/>
    <col min="10773" max="10773" width="67.7109375" style="57" customWidth="1"/>
    <col min="10774" max="11008" width="9.140625" style="57"/>
    <col min="11009" max="11009" width="0.28515625" style="57" customWidth="1"/>
    <col min="11010" max="11010" width="67.7109375" style="57" customWidth="1"/>
    <col min="11011" max="11028" width="14.28515625" style="57" customWidth="1"/>
    <col min="11029" max="11029" width="67.7109375" style="57" customWidth="1"/>
    <col min="11030" max="11264" width="9.140625" style="57"/>
    <col min="11265" max="11265" width="0.28515625" style="57" customWidth="1"/>
    <col min="11266" max="11266" width="67.7109375" style="57" customWidth="1"/>
    <col min="11267" max="11284" width="14.28515625" style="57" customWidth="1"/>
    <col min="11285" max="11285" width="67.7109375" style="57" customWidth="1"/>
    <col min="11286" max="11520" width="9.140625" style="57"/>
    <col min="11521" max="11521" width="0.28515625" style="57" customWidth="1"/>
    <col min="11522" max="11522" width="67.7109375" style="57" customWidth="1"/>
    <col min="11523" max="11540" width="14.28515625" style="57" customWidth="1"/>
    <col min="11541" max="11541" width="67.7109375" style="57" customWidth="1"/>
    <col min="11542" max="11776" width="9.140625" style="57"/>
    <col min="11777" max="11777" width="0.28515625" style="57" customWidth="1"/>
    <col min="11778" max="11778" width="67.7109375" style="57" customWidth="1"/>
    <col min="11779" max="11796" width="14.28515625" style="57" customWidth="1"/>
    <col min="11797" max="11797" width="67.7109375" style="57" customWidth="1"/>
    <col min="11798" max="12032" width="9.140625" style="57"/>
    <col min="12033" max="12033" width="0.28515625" style="57" customWidth="1"/>
    <col min="12034" max="12034" width="67.7109375" style="57" customWidth="1"/>
    <col min="12035" max="12052" width="14.28515625" style="57" customWidth="1"/>
    <col min="12053" max="12053" width="67.7109375" style="57" customWidth="1"/>
    <col min="12054" max="12288" width="9.140625" style="57"/>
    <col min="12289" max="12289" width="0.28515625" style="57" customWidth="1"/>
    <col min="12290" max="12290" width="67.7109375" style="57" customWidth="1"/>
    <col min="12291" max="12308" width="14.28515625" style="57" customWidth="1"/>
    <col min="12309" max="12309" width="67.7109375" style="57" customWidth="1"/>
    <col min="12310" max="12544" width="9.140625" style="57"/>
    <col min="12545" max="12545" width="0.28515625" style="57" customWidth="1"/>
    <col min="12546" max="12546" width="67.7109375" style="57" customWidth="1"/>
    <col min="12547" max="12564" width="14.28515625" style="57" customWidth="1"/>
    <col min="12565" max="12565" width="67.7109375" style="57" customWidth="1"/>
    <col min="12566" max="12800" width="9.140625" style="57"/>
    <col min="12801" max="12801" width="0.28515625" style="57" customWidth="1"/>
    <col min="12802" max="12802" width="67.7109375" style="57" customWidth="1"/>
    <col min="12803" max="12820" width="14.28515625" style="57" customWidth="1"/>
    <col min="12821" max="12821" width="67.7109375" style="57" customWidth="1"/>
    <col min="12822" max="13056" width="9.140625" style="57"/>
    <col min="13057" max="13057" width="0.28515625" style="57" customWidth="1"/>
    <col min="13058" max="13058" width="67.7109375" style="57" customWidth="1"/>
    <col min="13059" max="13076" width="14.28515625" style="57" customWidth="1"/>
    <col min="13077" max="13077" width="67.7109375" style="57" customWidth="1"/>
    <col min="13078" max="13312" width="9.140625" style="57"/>
    <col min="13313" max="13313" width="0.28515625" style="57" customWidth="1"/>
    <col min="13314" max="13314" width="67.7109375" style="57" customWidth="1"/>
    <col min="13315" max="13332" width="14.28515625" style="57" customWidth="1"/>
    <col min="13333" max="13333" width="67.7109375" style="57" customWidth="1"/>
    <col min="13334" max="13568" width="9.140625" style="57"/>
    <col min="13569" max="13569" width="0.28515625" style="57" customWidth="1"/>
    <col min="13570" max="13570" width="67.7109375" style="57" customWidth="1"/>
    <col min="13571" max="13588" width="14.28515625" style="57" customWidth="1"/>
    <col min="13589" max="13589" width="67.7109375" style="57" customWidth="1"/>
    <col min="13590" max="13824" width="9.140625" style="57"/>
    <col min="13825" max="13825" width="0.28515625" style="57" customWidth="1"/>
    <col min="13826" max="13826" width="67.7109375" style="57" customWidth="1"/>
    <col min="13827" max="13844" width="14.28515625" style="57" customWidth="1"/>
    <col min="13845" max="13845" width="67.7109375" style="57" customWidth="1"/>
    <col min="13846" max="14080" width="9.140625" style="57"/>
    <col min="14081" max="14081" width="0.28515625" style="57" customWidth="1"/>
    <col min="14082" max="14082" width="67.7109375" style="57" customWidth="1"/>
    <col min="14083" max="14100" width="14.28515625" style="57" customWidth="1"/>
    <col min="14101" max="14101" width="67.7109375" style="57" customWidth="1"/>
    <col min="14102" max="14336" width="9.140625" style="57"/>
    <col min="14337" max="14337" width="0.28515625" style="57" customWidth="1"/>
    <col min="14338" max="14338" width="67.7109375" style="57" customWidth="1"/>
    <col min="14339" max="14356" width="14.28515625" style="57" customWidth="1"/>
    <col min="14357" max="14357" width="67.7109375" style="57" customWidth="1"/>
    <col min="14358" max="14592" width="9.140625" style="57"/>
    <col min="14593" max="14593" width="0.28515625" style="57" customWidth="1"/>
    <col min="14594" max="14594" width="67.7109375" style="57" customWidth="1"/>
    <col min="14595" max="14612" width="14.28515625" style="57" customWidth="1"/>
    <col min="14613" max="14613" width="67.7109375" style="57" customWidth="1"/>
    <col min="14614" max="14848" width="9.140625" style="57"/>
    <col min="14849" max="14849" width="0.28515625" style="57" customWidth="1"/>
    <col min="14850" max="14850" width="67.7109375" style="57" customWidth="1"/>
    <col min="14851" max="14868" width="14.28515625" style="57" customWidth="1"/>
    <col min="14869" max="14869" width="67.7109375" style="57" customWidth="1"/>
    <col min="14870" max="15104" width="9.140625" style="57"/>
    <col min="15105" max="15105" width="0.28515625" style="57" customWidth="1"/>
    <col min="15106" max="15106" width="67.7109375" style="57" customWidth="1"/>
    <col min="15107" max="15124" width="14.28515625" style="57" customWidth="1"/>
    <col min="15125" max="15125" width="67.7109375" style="57" customWidth="1"/>
    <col min="15126" max="15360" width="9.140625" style="57"/>
    <col min="15361" max="15361" width="0.28515625" style="57" customWidth="1"/>
    <col min="15362" max="15362" width="67.7109375" style="57" customWidth="1"/>
    <col min="15363" max="15380" width="14.28515625" style="57" customWidth="1"/>
    <col min="15381" max="15381" width="67.7109375" style="57" customWidth="1"/>
    <col min="15382" max="15616" width="9.140625" style="57"/>
    <col min="15617" max="15617" width="0.28515625" style="57" customWidth="1"/>
    <col min="15618" max="15618" width="67.7109375" style="57" customWidth="1"/>
    <col min="15619" max="15636" width="14.28515625" style="57" customWidth="1"/>
    <col min="15637" max="15637" width="67.7109375" style="57" customWidth="1"/>
    <col min="15638" max="15872" width="9.140625" style="57"/>
    <col min="15873" max="15873" width="0.28515625" style="57" customWidth="1"/>
    <col min="15874" max="15874" width="67.7109375" style="57" customWidth="1"/>
    <col min="15875" max="15892" width="14.28515625" style="57" customWidth="1"/>
    <col min="15893" max="15893" width="67.7109375" style="57" customWidth="1"/>
    <col min="15894" max="16128" width="9.140625" style="57"/>
    <col min="16129" max="16129" width="0.28515625" style="57" customWidth="1"/>
    <col min="16130" max="16130" width="67.7109375" style="57" customWidth="1"/>
    <col min="16131" max="16148" width="14.28515625" style="57" customWidth="1"/>
    <col min="16149" max="16149" width="67.7109375" style="57" customWidth="1"/>
    <col min="16150" max="16384" width="9.140625" style="57"/>
  </cols>
  <sheetData>
    <row r="1" spans="1:37" s="5" customFormat="1" ht="16.5" customHeight="1" x14ac:dyDescent="0.65">
      <c r="B1" s="2"/>
      <c r="C1" s="2"/>
      <c r="D1" s="2"/>
      <c r="E1" s="2"/>
      <c r="F1" s="2"/>
      <c r="G1" s="2"/>
      <c r="H1" s="2"/>
      <c r="I1" s="2"/>
      <c r="J1" s="2"/>
      <c r="K1" s="2"/>
      <c r="L1" s="2"/>
      <c r="M1" s="2"/>
      <c r="N1" s="2"/>
      <c r="O1" s="2"/>
      <c r="P1" s="2"/>
      <c r="Q1" s="2"/>
      <c r="R1" s="2"/>
      <c r="S1" s="2"/>
      <c r="T1" s="2"/>
      <c r="U1" s="2"/>
      <c r="V1" s="2"/>
      <c r="W1" s="2"/>
    </row>
    <row r="2" spans="1:37" s="5" customFormat="1" ht="16.5" customHeight="1" x14ac:dyDescent="0.65">
      <c r="B2" s="2"/>
      <c r="C2" s="2"/>
      <c r="D2" s="2"/>
      <c r="E2" s="2"/>
      <c r="F2" s="2"/>
      <c r="G2" s="2"/>
      <c r="H2" s="2"/>
      <c r="I2" s="2"/>
      <c r="J2" s="2"/>
      <c r="K2" s="2"/>
      <c r="L2" s="2"/>
      <c r="M2" s="2"/>
      <c r="N2" s="2"/>
      <c r="O2" s="2"/>
      <c r="P2" s="2"/>
      <c r="Q2" s="2"/>
      <c r="R2" s="2"/>
      <c r="S2" s="2"/>
      <c r="T2" s="2"/>
      <c r="U2" s="2"/>
      <c r="V2" s="2"/>
      <c r="W2" s="2"/>
    </row>
    <row r="3" spans="1:37" s="5" customFormat="1" ht="16.5" customHeight="1" x14ac:dyDescent="0.65">
      <c r="B3" s="2"/>
      <c r="C3" s="2"/>
      <c r="D3" s="2"/>
      <c r="E3" s="2"/>
      <c r="F3" s="2"/>
      <c r="G3" s="2"/>
      <c r="H3" s="2"/>
      <c r="I3" s="2"/>
      <c r="J3" s="2"/>
      <c r="K3" s="2"/>
      <c r="L3" s="2"/>
      <c r="M3" s="2"/>
      <c r="N3" s="2"/>
      <c r="O3" s="2"/>
      <c r="P3" s="2"/>
      <c r="Q3" s="2"/>
      <c r="R3" s="2"/>
      <c r="S3" s="2"/>
      <c r="T3" s="2"/>
      <c r="U3" s="2"/>
      <c r="V3" s="2"/>
      <c r="W3" s="2"/>
    </row>
    <row r="4" spans="1:37" s="118" customFormat="1" ht="36.75" x14ac:dyDescent="0.85">
      <c r="B4" s="1754" t="s">
        <v>1899</v>
      </c>
      <c r="C4" s="1754"/>
      <c r="D4" s="1754"/>
      <c r="E4" s="1754"/>
      <c r="F4" s="1754"/>
      <c r="G4" s="1754"/>
      <c r="H4" s="1754"/>
      <c r="I4" s="1754"/>
      <c r="J4" s="1754"/>
      <c r="K4" s="1754"/>
      <c r="L4" s="1754" t="s">
        <v>1900</v>
      </c>
      <c r="M4" s="1754"/>
      <c r="N4" s="1754"/>
      <c r="O4" s="1754"/>
      <c r="P4" s="1754"/>
      <c r="Q4" s="1754"/>
      <c r="R4" s="1754"/>
      <c r="S4" s="1754"/>
      <c r="T4" s="1754"/>
      <c r="U4" s="1754"/>
      <c r="V4" s="119"/>
      <c r="W4" s="119"/>
      <c r="X4" s="119"/>
      <c r="Y4" s="119"/>
      <c r="Z4" s="119"/>
      <c r="AA4" s="119"/>
      <c r="AB4" s="119"/>
      <c r="AC4" s="119"/>
      <c r="AD4" s="119"/>
      <c r="AE4" s="119"/>
      <c r="AF4" s="119"/>
      <c r="AG4" s="119"/>
      <c r="AH4" s="119"/>
    </row>
    <row r="5" spans="1:37" s="73" customFormat="1" ht="10.5" customHeight="1" x14ac:dyDescent="0.65">
      <c r="B5" s="74" t="s">
        <v>871</v>
      </c>
      <c r="C5" s="74"/>
      <c r="D5" s="74"/>
      <c r="E5" s="74"/>
      <c r="F5" s="74"/>
      <c r="G5" s="74"/>
      <c r="H5" s="74"/>
      <c r="I5" s="74"/>
      <c r="J5" s="74"/>
      <c r="K5" s="74"/>
      <c r="L5" s="74"/>
      <c r="M5" s="74"/>
      <c r="N5" s="74"/>
      <c r="O5" s="74"/>
      <c r="P5" s="74"/>
      <c r="Q5" s="74"/>
      <c r="R5" s="74"/>
      <c r="S5" s="74"/>
      <c r="T5" s="74"/>
      <c r="U5" s="74"/>
    </row>
    <row r="6" spans="1:37" s="73" customFormat="1" ht="10.5" customHeight="1" x14ac:dyDescent="0.7">
      <c r="B6" s="74"/>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row>
    <row r="7" spans="1:37" s="120" customFormat="1" ht="10.5" customHeight="1" x14ac:dyDescent="0.5">
      <c r="B7" s="121"/>
      <c r="C7" s="11"/>
      <c r="D7" s="11"/>
      <c r="E7" s="11"/>
      <c r="F7" s="11"/>
      <c r="G7" s="11"/>
      <c r="H7" s="11"/>
      <c r="I7" s="11"/>
      <c r="J7" s="11"/>
      <c r="K7" s="11"/>
      <c r="L7" s="11"/>
      <c r="M7" s="11"/>
      <c r="N7" s="11"/>
      <c r="O7" s="11"/>
      <c r="P7" s="11"/>
      <c r="Q7" s="11"/>
      <c r="R7" s="11"/>
      <c r="S7" s="11"/>
      <c r="T7" s="11"/>
      <c r="U7" s="122"/>
    </row>
    <row r="8" spans="1:37" ht="10.5" customHeight="1" thickBot="1" x14ac:dyDescent="0.7">
      <c r="B8" s="123"/>
      <c r="C8" s="74"/>
      <c r="D8" s="74"/>
      <c r="E8" s="74"/>
      <c r="F8" s="74"/>
      <c r="G8" s="74"/>
      <c r="H8" s="74"/>
      <c r="I8" s="74"/>
      <c r="J8" s="74"/>
      <c r="K8" s="74"/>
      <c r="L8" s="74"/>
      <c r="M8" s="74"/>
      <c r="N8" s="74"/>
      <c r="O8" s="74"/>
      <c r="P8" s="74"/>
      <c r="Q8" s="74"/>
      <c r="R8" s="74"/>
      <c r="S8" s="74"/>
      <c r="T8" s="74"/>
      <c r="U8" s="124"/>
    </row>
    <row r="9" spans="1:37" s="740" customFormat="1" ht="24.75" customHeight="1" thickTop="1" x14ac:dyDescent="0.7">
      <c r="A9" s="551"/>
      <c r="B9" s="1966" t="s">
        <v>887</v>
      </c>
      <c r="C9" s="1758">
        <v>2010</v>
      </c>
      <c r="D9" s="1758">
        <v>2011</v>
      </c>
      <c r="E9" s="1758">
        <v>2012</v>
      </c>
      <c r="F9" s="1758">
        <v>2013</v>
      </c>
      <c r="G9" s="1758">
        <v>2014</v>
      </c>
      <c r="H9" s="1758" t="s">
        <v>1934</v>
      </c>
      <c r="I9" s="1785" t="s">
        <v>1934</v>
      </c>
      <c r="J9" s="1786"/>
      <c r="K9" s="1786"/>
      <c r="L9" s="1783" t="s">
        <v>1934</v>
      </c>
      <c r="M9" s="1783"/>
      <c r="N9" s="1783"/>
      <c r="O9" s="1783"/>
      <c r="P9" s="1783"/>
      <c r="Q9" s="1783"/>
      <c r="R9" s="1783"/>
      <c r="S9" s="1783"/>
      <c r="T9" s="1784"/>
      <c r="U9" s="1969" t="s">
        <v>886</v>
      </c>
    </row>
    <row r="10" spans="1:37" s="20" customFormat="1" ht="23.25" customHeight="1" x14ac:dyDescent="0.65">
      <c r="B10" s="1967"/>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970"/>
    </row>
    <row r="11" spans="1:37" s="1512" customFormat="1" ht="23.25" customHeight="1" x14ac:dyDescent="0.65">
      <c r="A11" s="20"/>
      <c r="B11" s="1968"/>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971"/>
    </row>
    <row r="12" spans="1:37" s="551" customFormat="1" ht="15" customHeight="1" x14ac:dyDescent="0.7">
      <c r="B12" s="1482"/>
      <c r="C12" s="744"/>
      <c r="D12" s="744"/>
      <c r="E12" s="1483"/>
      <c r="F12" s="1483"/>
      <c r="G12" s="744"/>
      <c r="H12" s="744"/>
      <c r="I12" s="745"/>
      <c r="J12" s="742"/>
      <c r="K12" s="742"/>
      <c r="L12" s="742"/>
      <c r="M12" s="742"/>
      <c r="N12" s="742"/>
      <c r="O12" s="742"/>
      <c r="P12" s="742"/>
      <c r="Q12" s="742"/>
      <c r="R12" s="742"/>
      <c r="S12" s="742"/>
      <c r="T12" s="743"/>
      <c r="U12" s="1484"/>
    </row>
    <row r="13" spans="1:37" s="1485" customFormat="1" ht="23.1" customHeight="1" x14ac:dyDescent="0.2">
      <c r="B13" s="1286" t="s">
        <v>803</v>
      </c>
      <c r="C13" s="1486"/>
      <c r="D13" s="1486"/>
      <c r="E13" s="1490"/>
      <c r="F13" s="1490"/>
      <c r="G13" s="1486"/>
      <c r="H13" s="1486"/>
      <c r="I13" s="1487"/>
      <c r="J13" s="1488"/>
      <c r="K13" s="1488"/>
      <c r="L13" s="1488"/>
      <c r="M13" s="1488"/>
      <c r="N13" s="1488"/>
      <c r="O13" s="1488"/>
      <c r="P13" s="1488"/>
      <c r="Q13" s="1488"/>
      <c r="R13" s="1488"/>
      <c r="S13" s="1488"/>
      <c r="T13" s="1489"/>
      <c r="U13" s="1507" t="s">
        <v>600</v>
      </c>
    </row>
    <row r="14" spans="1:37" s="1485" customFormat="1" ht="9" customHeight="1" x14ac:dyDescent="0.2">
      <c r="B14" s="1286"/>
      <c r="C14" s="1486"/>
      <c r="D14" s="1486"/>
      <c r="E14" s="1490"/>
      <c r="F14" s="1490"/>
      <c r="G14" s="1486"/>
      <c r="H14" s="1486"/>
      <c r="I14" s="1487"/>
      <c r="J14" s="1488"/>
      <c r="K14" s="1488"/>
      <c r="L14" s="1488"/>
      <c r="M14" s="1488"/>
      <c r="N14" s="1488"/>
      <c r="O14" s="1488"/>
      <c r="P14" s="1488"/>
      <c r="Q14" s="1488"/>
      <c r="R14" s="1488"/>
      <c r="S14" s="1488"/>
      <c r="T14" s="1489"/>
      <c r="U14" s="1507"/>
    </row>
    <row r="15" spans="1:37" s="549" customFormat="1" ht="23.1" customHeight="1" x14ac:dyDescent="0.2">
      <c r="B15" s="1287" t="s">
        <v>660</v>
      </c>
      <c r="C15" s="1491"/>
      <c r="D15" s="1491"/>
      <c r="E15" s="1495"/>
      <c r="F15" s="1495"/>
      <c r="G15" s="1491"/>
      <c r="H15" s="1491"/>
      <c r="I15" s="1492"/>
      <c r="J15" s="1493"/>
      <c r="K15" s="1493"/>
      <c r="L15" s="1493"/>
      <c r="M15" s="1493"/>
      <c r="N15" s="1493"/>
      <c r="O15" s="1493"/>
      <c r="P15" s="1493"/>
      <c r="Q15" s="1493"/>
      <c r="R15" s="1493"/>
      <c r="S15" s="1493"/>
      <c r="T15" s="1494"/>
      <c r="U15" s="1508" t="s">
        <v>702</v>
      </c>
      <c r="V15" s="1474"/>
      <c r="W15" s="1475"/>
    </row>
    <row r="16" spans="1:37" s="550" customFormat="1" ht="23.1" customHeight="1" x14ac:dyDescent="0.2">
      <c r="B16" s="852" t="s">
        <v>1787</v>
      </c>
      <c r="C16" s="869">
        <v>38379.857201470848</v>
      </c>
      <c r="D16" s="869">
        <v>35357.366355999999</v>
      </c>
      <c r="E16" s="1408">
        <v>25092.831198999997</v>
      </c>
      <c r="F16" s="869">
        <v>12355.408701550003</v>
      </c>
      <c r="G16" s="869">
        <v>8836.7816038300007</v>
      </c>
      <c r="H16" s="869">
        <v>12255.096026683999</v>
      </c>
      <c r="I16" s="1054">
        <v>501.90208482289967</v>
      </c>
      <c r="J16" s="1055">
        <v>570.485673866723</v>
      </c>
      <c r="K16" s="1055">
        <v>696.17113512407934</v>
      </c>
      <c r="L16" s="1055">
        <v>778.0044559404713</v>
      </c>
      <c r="M16" s="1055">
        <v>1357.1158908371992</v>
      </c>
      <c r="N16" s="1055">
        <v>1567.8251060126274</v>
      </c>
      <c r="O16" s="1055">
        <v>1052.8750573999998</v>
      </c>
      <c r="P16" s="1055">
        <v>1451.352641839999</v>
      </c>
      <c r="Q16" s="1055">
        <v>973.91682635000006</v>
      </c>
      <c r="R16" s="1055">
        <v>1097.5554784599999</v>
      </c>
      <c r="S16" s="1055">
        <v>1127.45380679</v>
      </c>
      <c r="T16" s="1121">
        <v>1080.4378692400003</v>
      </c>
      <c r="U16" s="1509" t="s">
        <v>751</v>
      </c>
      <c r="V16" s="1474"/>
      <c r="W16" s="1475"/>
    </row>
    <row r="17" spans="2:23" s="550" customFormat="1" ht="23.1" customHeight="1" x14ac:dyDescent="0.2">
      <c r="B17" s="852" t="s">
        <v>597</v>
      </c>
      <c r="C17" s="869">
        <v>44988.233805105527</v>
      </c>
      <c r="D17" s="869">
        <v>41733.674671000001</v>
      </c>
      <c r="E17" s="1408">
        <v>29465.554345348435</v>
      </c>
      <c r="F17" s="869">
        <v>33658.363379409995</v>
      </c>
      <c r="G17" s="869">
        <v>38742.052974269995</v>
      </c>
      <c r="H17" s="869">
        <v>68876.118947877883</v>
      </c>
      <c r="I17" s="1054">
        <v>1744.4475101632863</v>
      </c>
      <c r="J17" s="1055">
        <v>1516.2668096265725</v>
      </c>
      <c r="K17" s="1055">
        <v>4355.114088845251</v>
      </c>
      <c r="L17" s="1055">
        <v>3848.4088085081999</v>
      </c>
      <c r="M17" s="1055">
        <v>2396.2893539394709</v>
      </c>
      <c r="N17" s="1055">
        <v>5831.0105343551086</v>
      </c>
      <c r="O17" s="1055">
        <v>6924.3275388600005</v>
      </c>
      <c r="P17" s="1055">
        <v>8250.8900397399993</v>
      </c>
      <c r="Q17" s="1055">
        <v>7068.5915373100006</v>
      </c>
      <c r="R17" s="1055">
        <v>7311.8353692400015</v>
      </c>
      <c r="S17" s="1055">
        <v>8258.8601650099972</v>
      </c>
      <c r="T17" s="1121">
        <v>11370.07719228</v>
      </c>
      <c r="U17" s="1509" t="s">
        <v>1792</v>
      </c>
      <c r="V17" s="1474"/>
      <c r="W17" s="1475"/>
    </row>
    <row r="18" spans="2:23" s="550" customFormat="1" ht="23.1" customHeight="1" x14ac:dyDescent="0.2">
      <c r="B18" s="852" t="s">
        <v>1788</v>
      </c>
      <c r="C18" s="869">
        <v>23958.437569214282</v>
      </c>
      <c r="D18" s="869">
        <v>16816.738132999999</v>
      </c>
      <c r="E18" s="1408">
        <v>15689.032490000001</v>
      </c>
      <c r="F18" s="869">
        <v>13847.467186309999</v>
      </c>
      <c r="G18" s="869">
        <v>17659.504270010002</v>
      </c>
      <c r="H18" s="869">
        <v>13338.311471140001</v>
      </c>
      <c r="I18" s="1054">
        <v>159.96513371</v>
      </c>
      <c r="J18" s="1055">
        <v>209.85082924999998</v>
      </c>
      <c r="K18" s="1055">
        <v>225.35635292999999</v>
      </c>
      <c r="L18" s="1055">
        <v>202.17235054</v>
      </c>
      <c r="M18" s="1055">
        <v>283.11625737999998</v>
      </c>
      <c r="N18" s="1055">
        <v>1673.0808563099999</v>
      </c>
      <c r="O18" s="1055">
        <v>2903.3705923499992</v>
      </c>
      <c r="P18" s="1055">
        <v>4484.7785890000005</v>
      </c>
      <c r="Q18" s="1055">
        <v>266.79317699000001</v>
      </c>
      <c r="R18" s="1055">
        <v>2253.5147032699997</v>
      </c>
      <c r="S18" s="1055">
        <v>245.16140175000001</v>
      </c>
      <c r="T18" s="1121">
        <v>431.15122766000007</v>
      </c>
      <c r="U18" s="1509" t="s">
        <v>581</v>
      </c>
      <c r="V18" s="1474"/>
      <c r="W18" s="1475"/>
    </row>
    <row r="19" spans="2:23" s="550" customFormat="1" ht="23.1" customHeight="1" x14ac:dyDescent="0.2">
      <c r="B19" s="852" t="s">
        <v>752</v>
      </c>
      <c r="C19" s="869">
        <v>9365.2070000000003</v>
      </c>
      <c r="D19" s="869">
        <v>12485.826999999999</v>
      </c>
      <c r="E19" s="1408">
        <v>9334.5410000000011</v>
      </c>
      <c r="F19" s="869">
        <v>31758.37154855</v>
      </c>
      <c r="G19" s="869">
        <v>42367.044491135122</v>
      </c>
      <c r="H19" s="869">
        <v>42097.219560345788</v>
      </c>
      <c r="I19" s="1054">
        <v>3760.6555212686189</v>
      </c>
      <c r="J19" s="1055">
        <v>8360.8275510337753</v>
      </c>
      <c r="K19" s="1055">
        <v>9183.3662853104179</v>
      </c>
      <c r="L19" s="1055">
        <v>4224.525688414129</v>
      </c>
      <c r="M19" s="1055">
        <v>6182.1601695517629</v>
      </c>
      <c r="N19" s="1055">
        <v>1433.481378801936</v>
      </c>
      <c r="O19" s="1055">
        <v>7321.968964960256</v>
      </c>
      <c r="P19" s="1055">
        <v>1574.9892590656691</v>
      </c>
      <c r="Q19" s="1055">
        <v>0</v>
      </c>
      <c r="R19" s="1055">
        <v>0</v>
      </c>
      <c r="S19" s="1055">
        <v>55.244741939215928</v>
      </c>
      <c r="T19" s="1121">
        <v>0</v>
      </c>
      <c r="U19" s="1509" t="s">
        <v>753</v>
      </c>
      <c r="V19" s="1474"/>
      <c r="W19" s="1475"/>
    </row>
    <row r="20" spans="2:23" s="550" customFormat="1" ht="23.1" customHeight="1" x14ac:dyDescent="0.2">
      <c r="B20" s="852" t="s">
        <v>511</v>
      </c>
      <c r="C20" s="869">
        <v>1089.4166740000001</v>
      </c>
      <c r="D20" s="869">
        <v>1078.5923250000001</v>
      </c>
      <c r="E20" s="1408">
        <v>798.32354999999984</v>
      </c>
      <c r="F20" s="869">
        <v>609.17551385000002</v>
      </c>
      <c r="G20" s="869">
        <v>892.16965142000015</v>
      </c>
      <c r="H20" s="869">
        <v>2143.26231048</v>
      </c>
      <c r="I20" s="1054">
        <v>19.368144340000001</v>
      </c>
      <c r="J20" s="1055">
        <v>37.517192919999999</v>
      </c>
      <c r="K20" s="1055">
        <v>143.81822230000003</v>
      </c>
      <c r="L20" s="1055">
        <v>144.348356</v>
      </c>
      <c r="M20" s="1055">
        <v>400.07210759999992</v>
      </c>
      <c r="N20" s="1055">
        <v>175.52266540000002</v>
      </c>
      <c r="O20" s="1055">
        <v>145.1545692</v>
      </c>
      <c r="P20" s="1055">
        <v>177.37929599999998</v>
      </c>
      <c r="Q20" s="1055">
        <v>269.48197662000001</v>
      </c>
      <c r="R20" s="1055">
        <v>147.76567140000003</v>
      </c>
      <c r="S20" s="1055">
        <v>175.78850820000002</v>
      </c>
      <c r="T20" s="1121">
        <v>307.04560049999992</v>
      </c>
      <c r="U20" s="1509" t="s">
        <v>1236</v>
      </c>
      <c r="V20" s="1474"/>
      <c r="W20" s="1475"/>
    </row>
    <row r="21" spans="2:23" s="550" customFormat="1" ht="23.1" customHeight="1" x14ac:dyDescent="0.2">
      <c r="B21" s="852" t="s">
        <v>804</v>
      </c>
      <c r="C21" s="869">
        <v>2815.8067369999999</v>
      </c>
      <c r="D21" s="869">
        <v>1158.0734839999998</v>
      </c>
      <c r="E21" s="1408">
        <v>1911.9559159999999</v>
      </c>
      <c r="F21" s="869">
        <v>3129.5511848100004</v>
      </c>
      <c r="G21" s="869">
        <v>1453.0550891900002</v>
      </c>
      <c r="H21" s="869">
        <v>2028.1909448820991</v>
      </c>
      <c r="I21" s="1054">
        <v>83.445072929999995</v>
      </c>
      <c r="J21" s="1055">
        <v>161.19059973999998</v>
      </c>
      <c r="K21" s="1055">
        <v>133.17851936008748</v>
      </c>
      <c r="L21" s="1055">
        <v>59.683930325421713</v>
      </c>
      <c r="M21" s="1055">
        <v>61.03262717833956</v>
      </c>
      <c r="N21" s="1055">
        <v>77.866164138250454</v>
      </c>
      <c r="O21" s="1055">
        <v>66.15994013000001</v>
      </c>
      <c r="P21" s="1055">
        <v>259.53238776000001</v>
      </c>
      <c r="Q21" s="1055">
        <v>338.93109156000003</v>
      </c>
      <c r="R21" s="1055">
        <v>260.85833767999998</v>
      </c>
      <c r="S21" s="1055">
        <v>225.97373084</v>
      </c>
      <c r="T21" s="1121">
        <v>300.33854323999998</v>
      </c>
      <c r="U21" s="1509" t="s">
        <v>351</v>
      </c>
      <c r="V21" s="1474"/>
      <c r="W21" s="1475"/>
    </row>
    <row r="22" spans="2:23" s="1485" customFormat="1" ht="9" customHeight="1" x14ac:dyDescent="0.2">
      <c r="B22" s="850"/>
      <c r="C22" s="871"/>
      <c r="D22" s="871"/>
      <c r="E22" s="1410"/>
      <c r="F22" s="1410"/>
      <c r="G22" s="871"/>
      <c r="H22" s="871"/>
      <c r="I22" s="1393"/>
      <c r="J22" s="1394"/>
      <c r="K22" s="1394"/>
      <c r="L22" s="1394"/>
      <c r="M22" s="1394"/>
      <c r="N22" s="1394"/>
      <c r="O22" s="1394"/>
      <c r="P22" s="1394"/>
      <c r="Q22" s="1394"/>
      <c r="R22" s="1394"/>
      <c r="S22" s="1394"/>
      <c r="T22" s="1395"/>
      <c r="U22" s="1507"/>
      <c r="V22" s="1474"/>
      <c r="W22" s="1475"/>
    </row>
    <row r="23" spans="2:23" s="550" customFormat="1" ht="23.1" customHeight="1" x14ac:dyDescent="0.2">
      <c r="B23" s="860" t="s">
        <v>566</v>
      </c>
      <c r="C23" s="869"/>
      <c r="D23" s="869"/>
      <c r="E23" s="1408"/>
      <c r="F23" s="1408"/>
      <c r="G23" s="869"/>
      <c r="H23" s="869"/>
      <c r="I23" s="1054"/>
      <c r="J23" s="1055"/>
      <c r="K23" s="1055"/>
      <c r="L23" s="1055"/>
      <c r="M23" s="1055"/>
      <c r="N23" s="1055"/>
      <c r="O23" s="1055"/>
      <c r="P23" s="1055"/>
      <c r="Q23" s="1055"/>
      <c r="R23" s="1055"/>
      <c r="S23" s="1055"/>
      <c r="T23" s="1121"/>
      <c r="U23" s="1508" t="s">
        <v>272</v>
      </c>
      <c r="V23" s="1474"/>
      <c r="W23" s="1475"/>
    </row>
    <row r="24" spans="2:23" s="550" customFormat="1" ht="23.1" customHeight="1" x14ac:dyDescent="0.2">
      <c r="B24" s="852" t="s">
        <v>1787</v>
      </c>
      <c r="C24" s="869">
        <v>279.87483666729554</v>
      </c>
      <c r="D24" s="869">
        <v>269.15783570286152</v>
      </c>
      <c r="E24" s="1408">
        <v>178.42459226726658</v>
      </c>
      <c r="F24" s="869">
        <v>93.902227130000014</v>
      </c>
      <c r="G24" s="869">
        <v>57.948548370000012</v>
      </c>
      <c r="H24" s="869">
        <v>39.640600831151268</v>
      </c>
      <c r="I24" s="1054">
        <v>2.7921442965667329</v>
      </c>
      <c r="J24" s="1055">
        <v>3.0151500540336342</v>
      </c>
      <c r="K24" s="1055">
        <v>2.9938330905979686</v>
      </c>
      <c r="L24" s="1055">
        <v>3.0686132807719835</v>
      </c>
      <c r="M24" s="1055">
        <v>4.2989379653884932</v>
      </c>
      <c r="N24" s="1055">
        <v>5.0106337207924554</v>
      </c>
      <c r="O24" s="1055">
        <v>3.0947627999999998</v>
      </c>
      <c r="P24" s="1055">
        <v>3.7117719999999994</v>
      </c>
      <c r="Q24" s="1055">
        <v>2.9288940000000001</v>
      </c>
      <c r="R24" s="1055">
        <v>2.6446559999999999</v>
      </c>
      <c r="S24" s="1055">
        <v>3.0038416230000005</v>
      </c>
      <c r="T24" s="1121">
        <v>3.0773619999999999</v>
      </c>
      <c r="U24" s="1509" t="s">
        <v>751</v>
      </c>
      <c r="V24" s="1474"/>
      <c r="W24" s="1475"/>
    </row>
    <row r="25" spans="2:23" s="550" customFormat="1" ht="23.1" customHeight="1" x14ac:dyDescent="0.2">
      <c r="B25" s="852" t="s">
        <v>597</v>
      </c>
      <c r="C25" s="869">
        <v>1815.6740203856039</v>
      </c>
      <c r="D25" s="869">
        <v>1302.2004412871813</v>
      </c>
      <c r="E25" s="1408">
        <v>958.20970715459657</v>
      </c>
      <c r="F25" s="869">
        <v>706.27174068438558</v>
      </c>
      <c r="G25" s="869">
        <v>578.63439737166664</v>
      </c>
      <c r="H25" s="869">
        <v>422.32524320054512</v>
      </c>
      <c r="I25" s="1054">
        <v>34.903192282233178</v>
      </c>
      <c r="J25" s="1055">
        <v>34.55869699529206</v>
      </c>
      <c r="K25" s="1055">
        <v>60.730665072735157</v>
      </c>
      <c r="L25" s="1055">
        <v>44.534245980149187</v>
      </c>
      <c r="M25" s="1055">
        <v>23.113180773482039</v>
      </c>
      <c r="N25" s="1055">
        <v>29.178000212653526</v>
      </c>
      <c r="O25" s="1055">
        <v>24.057679499999999</v>
      </c>
      <c r="P25" s="1055">
        <v>30.331523000000001</v>
      </c>
      <c r="Q25" s="1055">
        <v>29.8922305</v>
      </c>
      <c r="R25" s="1055">
        <v>28.285705663599998</v>
      </c>
      <c r="S25" s="1055">
        <v>32.397456400000003</v>
      </c>
      <c r="T25" s="1121">
        <v>50.342666820399991</v>
      </c>
      <c r="U25" s="1509" t="s">
        <v>512</v>
      </c>
      <c r="V25" s="1474"/>
      <c r="W25" s="1475"/>
    </row>
    <row r="26" spans="2:23" s="550" customFormat="1" ht="23.1" customHeight="1" x14ac:dyDescent="0.2">
      <c r="B26" s="852" t="s">
        <v>1788</v>
      </c>
      <c r="C26" s="869">
        <v>212.01048914334058</v>
      </c>
      <c r="D26" s="869">
        <v>151.99556900000002</v>
      </c>
      <c r="E26" s="1408">
        <v>89.616548871666666</v>
      </c>
      <c r="F26" s="869">
        <v>41.479019533333329</v>
      </c>
      <c r="G26" s="869">
        <v>26.736410714285714</v>
      </c>
      <c r="H26" s="869">
        <v>11.808847607298562</v>
      </c>
      <c r="I26" s="1054">
        <v>0.43731632779449342</v>
      </c>
      <c r="J26" s="1055">
        <v>0.93956732779449348</v>
      </c>
      <c r="K26" s="1055">
        <v>1.0333053277944932</v>
      </c>
      <c r="L26" s="1055">
        <v>0.9109147079716936</v>
      </c>
      <c r="M26" s="1055">
        <v>1.2215297079716936</v>
      </c>
      <c r="N26" s="1055">
        <v>1.1577502079716937</v>
      </c>
      <c r="O26" s="1055">
        <v>1.342074</v>
      </c>
      <c r="P26" s="1055">
        <v>1.2681949999999997</v>
      </c>
      <c r="Q26" s="1055">
        <v>0.61897550000000001</v>
      </c>
      <c r="R26" s="1055">
        <v>1.2752939999999999</v>
      </c>
      <c r="S26" s="1055">
        <v>0.80912700000000004</v>
      </c>
      <c r="T26" s="1121">
        <v>0.79479849999999985</v>
      </c>
      <c r="U26" s="1510" t="s">
        <v>581</v>
      </c>
      <c r="V26" s="1474"/>
      <c r="W26" s="1475"/>
    </row>
    <row r="27" spans="2:23" s="550" customFormat="1" ht="23.1" customHeight="1" x14ac:dyDescent="0.2">
      <c r="B27" s="852" t="s">
        <v>752</v>
      </c>
      <c r="C27" s="869">
        <v>3040.6429999999996</v>
      </c>
      <c r="D27" s="869">
        <v>2852.2477350000004</v>
      </c>
      <c r="E27" s="1408">
        <v>1308.7907</v>
      </c>
      <c r="F27" s="869">
        <v>6390.1510160000007</v>
      </c>
      <c r="G27" s="869">
        <v>3516.0179577200001</v>
      </c>
      <c r="H27" s="869">
        <v>2754.1672209999997</v>
      </c>
      <c r="I27" s="1054">
        <v>237.03984199999999</v>
      </c>
      <c r="J27" s="1055">
        <v>592.86515099999997</v>
      </c>
      <c r="K27" s="1055">
        <v>641.563534</v>
      </c>
      <c r="L27" s="1055">
        <v>263.07019199999996</v>
      </c>
      <c r="M27" s="1055">
        <v>397.64373899999998</v>
      </c>
      <c r="N27" s="1055">
        <v>84.349342000000007</v>
      </c>
      <c r="O27" s="1055">
        <v>445.30800199999999</v>
      </c>
      <c r="P27" s="1055">
        <v>89.057119</v>
      </c>
      <c r="Q27" s="1055">
        <v>0</v>
      </c>
      <c r="R27" s="1055">
        <v>0</v>
      </c>
      <c r="S27" s="1055">
        <v>3.2703000000000002</v>
      </c>
      <c r="T27" s="1121">
        <v>0</v>
      </c>
      <c r="U27" s="1510" t="s">
        <v>753</v>
      </c>
      <c r="V27" s="1474"/>
      <c r="W27" s="1475"/>
    </row>
    <row r="28" spans="2:23" s="550" customFormat="1" ht="23.1" customHeight="1" x14ac:dyDescent="0.2">
      <c r="B28" s="852" t="s">
        <v>511</v>
      </c>
      <c r="C28" s="869">
        <v>9.6398524666666656</v>
      </c>
      <c r="D28" s="869">
        <v>10.548738</v>
      </c>
      <c r="E28" s="1408">
        <v>8.1519440000000003</v>
      </c>
      <c r="F28" s="869">
        <v>4.5754300000000008</v>
      </c>
      <c r="G28" s="869">
        <v>5.5161340000000001</v>
      </c>
      <c r="H28" s="869">
        <v>5.3176460000000008</v>
      </c>
      <c r="I28" s="1054">
        <v>0.15640999999999999</v>
      </c>
      <c r="J28" s="1055">
        <v>0.26526</v>
      </c>
      <c r="K28" s="1055">
        <v>0.55484999999999995</v>
      </c>
      <c r="L28" s="1055">
        <v>0.40575999999999995</v>
      </c>
      <c r="M28" s="1055">
        <v>0.96799000000000013</v>
      </c>
      <c r="N28" s="1055">
        <v>0.36523</v>
      </c>
      <c r="O28" s="1055">
        <v>0.31123999999999996</v>
      </c>
      <c r="P28" s="1055">
        <v>0.36671999999999999</v>
      </c>
      <c r="Q28" s="1055">
        <v>0.52675000000000005</v>
      </c>
      <c r="R28" s="1055">
        <v>0.25924000000000003</v>
      </c>
      <c r="S28" s="1055">
        <v>0.38630000000000003</v>
      </c>
      <c r="T28" s="1121">
        <v>0.75189600000000001</v>
      </c>
      <c r="U28" s="1510" t="s">
        <v>1236</v>
      </c>
      <c r="V28" s="1474"/>
      <c r="W28" s="1475"/>
    </row>
    <row r="29" spans="2:23" s="550" customFormat="1" ht="23.1" customHeight="1" x14ac:dyDescent="0.2">
      <c r="B29" s="852" t="s">
        <v>804</v>
      </c>
      <c r="C29" s="869">
        <v>42.138071845299152</v>
      </c>
      <c r="D29" s="869">
        <v>19.772525000000002</v>
      </c>
      <c r="E29" s="1408">
        <v>31.576442999999998</v>
      </c>
      <c r="F29" s="869">
        <v>42.310393101999999</v>
      </c>
      <c r="G29" s="869">
        <v>15.381668000000001</v>
      </c>
      <c r="H29" s="869">
        <v>18.567250032401486</v>
      </c>
      <c r="I29" s="1054">
        <v>0.81694500000000003</v>
      </c>
      <c r="J29" s="1055">
        <v>1.5841500000000002</v>
      </c>
      <c r="K29" s="1055">
        <v>1.3265155145868572</v>
      </c>
      <c r="L29" s="1055">
        <v>0.57703220260697152</v>
      </c>
      <c r="M29" s="1055">
        <v>0.6183986013653715</v>
      </c>
      <c r="N29" s="1055">
        <v>0.77059871384228573</v>
      </c>
      <c r="O29" s="1055">
        <v>0.65632000000000001</v>
      </c>
      <c r="P29" s="1055">
        <v>2.5492349999999999</v>
      </c>
      <c r="Q29" s="1055">
        <v>2.6122429999999999</v>
      </c>
      <c r="R29" s="1055">
        <v>1.953055</v>
      </c>
      <c r="S29" s="1055">
        <v>2.1718649999999999</v>
      </c>
      <c r="T29" s="1121">
        <v>2.9308919999999996</v>
      </c>
      <c r="U29" s="1510" t="s">
        <v>351</v>
      </c>
      <c r="V29" s="1474"/>
      <c r="W29" s="1475"/>
    </row>
    <row r="30" spans="2:23" s="550" customFormat="1" ht="9" customHeight="1" thickBot="1" x14ac:dyDescent="0.25">
      <c r="B30" s="851"/>
      <c r="C30" s="1549"/>
      <c r="D30" s="1549"/>
      <c r="E30" s="1409"/>
      <c r="F30" s="1409"/>
      <c r="G30" s="1549"/>
      <c r="H30" s="1549"/>
      <c r="I30" s="1392"/>
      <c r="J30" s="1390"/>
      <c r="K30" s="1390"/>
      <c r="L30" s="1390"/>
      <c r="M30" s="1390"/>
      <c r="N30" s="1390"/>
      <c r="O30" s="1390"/>
      <c r="P30" s="1390"/>
      <c r="Q30" s="1390"/>
      <c r="R30" s="1390"/>
      <c r="S30" s="1390"/>
      <c r="T30" s="1391"/>
      <c r="U30" s="1511"/>
      <c r="V30" s="1474"/>
      <c r="W30" s="1475"/>
    </row>
    <row r="31" spans="2:23" s="550" customFormat="1" ht="15" customHeight="1" thickTop="1" x14ac:dyDescent="0.2">
      <c r="B31" s="852"/>
      <c r="C31" s="869"/>
      <c r="D31" s="869"/>
      <c r="E31" s="1408"/>
      <c r="F31" s="1408"/>
      <c r="G31" s="869"/>
      <c r="H31" s="869"/>
      <c r="I31" s="1054"/>
      <c r="J31" s="1055"/>
      <c r="K31" s="1055"/>
      <c r="L31" s="1055"/>
      <c r="M31" s="1055"/>
      <c r="N31" s="1055"/>
      <c r="O31" s="1055"/>
      <c r="P31" s="1055"/>
      <c r="Q31" s="1055"/>
      <c r="R31" s="1055"/>
      <c r="S31" s="1055"/>
      <c r="T31" s="1121"/>
      <c r="U31" s="1509"/>
      <c r="V31" s="1474"/>
      <c r="W31" s="1475"/>
    </row>
    <row r="32" spans="2:23" s="1485" customFormat="1" ht="23.1" customHeight="1" x14ac:dyDescent="0.2">
      <c r="B32" s="850" t="s">
        <v>1533</v>
      </c>
      <c r="C32" s="871"/>
      <c r="D32" s="871"/>
      <c r="E32" s="1410"/>
      <c r="F32" s="1410"/>
      <c r="G32" s="871"/>
      <c r="H32" s="871"/>
      <c r="I32" s="1393"/>
      <c r="J32" s="1394"/>
      <c r="K32" s="1394"/>
      <c r="L32" s="1394"/>
      <c r="M32" s="1394"/>
      <c r="N32" s="1394"/>
      <c r="O32" s="1394"/>
      <c r="P32" s="1394"/>
      <c r="Q32" s="1394"/>
      <c r="R32" s="1394"/>
      <c r="S32" s="1394"/>
      <c r="T32" s="1395"/>
      <c r="U32" s="1507" t="s">
        <v>599</v>
      </c>
      <c r="V32" s="1474"/>
      <c r="W32" s="1475"/>
    </row>
    <row r="33" spans="2:23" s="1485" customFormat="1" ht="9" customHeight="1" x14ac:dyDescent="0.2">
      <c r="B33" s="850"/>
      <c r="C33" s="871"/>
      <c r="D33" s="871"/>
      <c r="E33" s="1410"/>
      <c r="F33" s="1410"/>
      <c r="G33" s="871"/>
      <c r="H33" s="871"/>
      <c r="I33" s="1393"/>
      <c r="J33" s="1394"/>
      <c r="K33" s="1394"/>
      <c r="L33" s="1394"/>
      <c r="M33" s="1394"/>
      <c r="N33" s="1394"/>
      <c r="O33" s="1394"/>
      <c r="P33" s="1394"/>
      <c r="Q33" s="1394"/>
      <c r="R33" s="1394"/>
      <c r="S33" s="1394"/>
      <c r="T33" s="1395"/>
      <c r="U33" s="1507"/>
      <c r="V33" s="1474"/>
      <c r="W33" s="1475"/>
    </row>
    <row r="34" spans="2:23" s="549" customFormat="1" ht="23.1" customHeight="1" x14ac:dyDescent="0.2">
      <c r="B34" s="605" t="s">
        <v>660</v>
      </c>
      <c r="C34" s="868"/>
      <c r="D34" s="868"/>
      <c r="E34" s="941"/>
      <c r="F34" s="941"/>
      <c r="G34" s="868"/>
      <c r="H34" s="868"/>
      <c r="I34" s="979"/>
      <c r="J34" s="980"/>
      <c r="K34" s="980"/>
      <c r="L34" s="980"/>
      <c r="M34" s="980"/>
      <c r="N34" s="980"/>
      <c r="O34" s="980"/>
      <c r="P34" s="980"/>
      <c r="Q34" s="980"/>
      <c r="R34" s="980"/>
      <c r="S34" s="980"/>
      <c r="T34" s="982"/>
      <c r="U34" s="1508" t="s">
        <v>702</v>
      </c>
      <c r="V34" s="1474"/>
      <c r="W34" s="1475"/>
    </row>
    <row r="35" spans="2:23" s="550" customFormat="1" ht="23.1" customHeight="1" x14ac:dyDescent="0.2">
      <c r="B35" s="852" t="s">
        <v>759</v>
      </c>
      <c r="C35" s="869">
        <v>107555.85924099998</v>
      </c>
      <c r="D35" s="869">
        <v>153795.38849268924</v>
      </c>
      <c r="E35" s="1408">
        <v>61785.301004000001</v>
      </c>
      <c r="F35" s="869">
        <v>28427.368436119999</v>
      </c>
      <c r="G35" s="869">
        <v>108187.84521078</v>
      </c>
      <c r="H35" s="869">
        <v>103744.48583564998</v>
      </c>
      <c r="I35" s="1054">
        <v>6087.8116386800002</v>
      </c>
      <c r="J35" s="1055">
        <v>7078.4452621599976</v>
      </c>
      <c r="K35" s="1055">
        <v>8326.0210090099918</v>
      </c>
      <c r="L35" s="1055">
        <v>7108.6311739599987</v>
      </c>
      <c r="M35" s="1055">
        <v>10696.391976570003</v>
      </c>
      <c r="N35" s="1055">
        <v>6864.4006957499987</v>
      </c>
      <c r="O35" s="1055">
        <v>4893.046576769998</v>
      </c>
      <c r="P35" s="1055">
        <v>5635.798106100001</v>
      </c>
      <c r="Q35" s="1055">
        <v>5564.8949074199973</v>
      </c>
      <c r="R35" s="1055">
        <v>9877.2673220599991</v>
      </c>
      <c r="S35" s="1055">
        <v>13102.430141080002</v>
      </c>
      <c r="T35" s="1121">
        <v>18509.347026089999</v>
      </c>
      <c r="U35" s="1509" t="s">
        <v>602</v>
      </c>
      <c r="V35" s="1474"/>
      <c r="W35" s="1475"/>
    </row>
    <row r="36" spans="2:23" s="550" customFormat="1" ht="23.1" customHeight="1" x14ac:dyDescent="0.2">
      <c r="B36" s="852" t="s">
        <v>703</v>
      </c>
      <c r="C36" s="869">
        <v>105564.372041</v>
      </c>
      <c r="D36" s="869">
        <v>150899.12331800003</v>
      </c>
      <c r="E36" s="1408">
        <v>69274.541632000008</v>
      </c>
      <c r="F36" s="869">
        <v>47854.989133990006</v>
      </c>
      <c r="G36" s="869">
        <v>119732.52084940007</v>
      </c>
      <c r="H36" s="869">
        <v>79193.395270173351</v>
      </c>
      <c r="I36" s="1054">
        <v>7429.0805927600031</v>
      </c>
      <c r="J36" s="1055">
        <v>7099.3582418799997</v>
      </c>
      <c r="K36" s="1055">
        <v>6893.0089097899972</v>
      </c>
      <c r="L36" s="1055">
        <v>5879.1260410733348</v>
      </c>
      <c r="M36" s="1055">
        <v>7491.0639177300036</v>
      </c>
      <c r="N36" s="1055">
        <v>6885.1358459200064</v>
      </c>
      <c r="O36" s="1055">
        <v>5803.3184493699991</v>
      </c>
      <c r="P36" s="1055">
        <v>5863.6280193400007</v>
      </c>
      <c r="Q36" s="1055">
        <v>5147.7030081700004</v>
      </c>
      <c r="R36" s="1055">
        <v>3577.9981625600021</v>
      </c>
      <c r="S36" s="1055">
        <v>6570.772431559998</v>
      </c>
      <c r="T36" s="1121">
        <v>10553.201650019995</v>
      </c>
      <c r="U36" s="1509" t="s">
        <v>456</v>
      </c>
      <c r="V36" s="1474"/>
      <c r="W36" s="1475"/>
    </row>
    <row r="37" spans="2:23" s="550" customFormat="1" ht="23.1" customHeight="1" x14ac:dyDescent="0.2">
      <c r="B37" s="852" t="s">
        <v>913</v>
      </c>
      <c r="C37" s="869">
        <v>114225.46918500001</v>
      </c>
      <c r="D37" s="869">
        <v>111413.31757300001</v>
      </c>
      <c r="E37" s="1408">
        <v>105994.23863600002</v>
      </c>
      <c r="F37" s="869">
        <v>199567.46136411</v>
      </c>
      <c r="G37" s="869">
        <v>310769.93789681001</v>
      </c>
      <c r="H37" s="869">
        <v>239761.88227437</v>
      </c>
      <c r="I37" s="1054">
        <v>12161.945360799999</v>
      </c>
      <c r="J37" s="1055">
        <v>12897.453803320002</v>
      </c>
      <c r="K37" s="1055">
        <v>25343.962742690001</v>
      </c>
      <c r="L37" s="1055">
        <v>18343.107481430001</v>
      </c>
      <c r="M37" s="1055">
        <v>17658.69530041</v>
      </c>
      <c r="N37" s="1055">
        <v>18573.532923570001</v>
      </c>
      <c r="O37" s="1055">
        <v>13364.351211249998</v>
      </c>
      <c r="P37" s="1055">
        <v>22320.25488352</v>
      </c>
      <c r="Q37" s="1055">
        <v>21320.112732330002</v>
      </c>
      <c r="R37" s="1055">
        <v>24865.586322480001</v>
      </c>
      <c r="S37" s="1055">
        <v>20282.996148210001</v>
      </c>
      <c r="T37" s="1121">
        <v>32629.883364359997</v>
      </c>
      <c r="U37" s="1509" t="s">
        <v>914</v>
      </c>
      <c r="V37" s="1474"/>
      <c r="W37" s="1475"/>
    </row>
    <row r="38" spans="2:23" s="550" customFormat="1" ht="23.1" customHeight="1" x14ac:dyDescent="0.2">
      <c r="B38" s="852" t="s">
        <v>598</v>
      </c>
      <c r="C38" s="869">
        <v>59650.139193359973</v>
      </c>
      <c r="D38" s="869">
        <v>69466.511350999994</v>
      </c>
      <c r="E38" s="1408">
        <v>55976.00789600001</v>
      </c>
      <c r="F38" s="869">
        <v>55937.057697489996</v>
      </c>
      <c r="G38" s="869">
        <v>80800.228302620017</v>
      </c>
      <c r="H38" s="869">
        <v>93739.861091860002</v>
      </c>
      <c r="I38" s="1054">
        <v>5489.8898999399989</v>
      </c>
      <c r="J38" s="1055">
        <v>6282.9644446999982</v>
      </c>
      <c r="K38" s="1055">
        <v>8083.9183462799992</v>
      </c>
      <c r="L38" s="1055">
        <v>6299.349399669999</v>
      </c>
      <c r="M38" s="1055">
        <v>6611.2622622499985</v>
      </c>
      <c r="N38" s="1055">
        <v>8959.5099528200008</v>
      </c>
      <c r="O38" s="1055">
        <v>7375.7128655900005</v>
      </c>
      <c r="P38" s="1055">
        <v>8402.890334720003</v>
      </c>
      <c r="Q38" s="1055">
        <v>7932.8165584999988</v>
      </c>
      <c r="R38" s="1055">
        <v>9816.734761609996</v>
      </c>
      <c r="S38" s="1055">
        <v>8336.6286858900021</v>
      </c>
      <c r="T38" s="1121">
        <v>10148.183579889997</v>
      </c>
      <c r="U38" s="1509" t="s">
        <v>806</v>
      </c>
      <c r="V38" s="1474"/>
      <c r="W38" s="1475"/>
    </row>
    <row r="39" spans="2:23" s="550" customFormat="1" ht="23.1" customHeight="1" x14ac:dyDescent="0.2">
      <c r="B39" s="852" t="s">
        <v>614</v>
      </c>
      <c r="C39" s="869">
        <v>30506.774649000006</v>
      </c>
      <c r="D39" s="869">
        <v>31792.166393000003</v>
      </c>
      <c r="E39" s="1408">
        <v>22293.812850000002</v>
      </c>
      <c r="F39" s="869">
        <v>13419.09272103</v>
      </c>
      <c r="G39" s="869">
        <v>24362.822410069999</v>
      </c>
      <c r="H39" s="869">
        <v>23422.544882979997</v>
      </c>
      <c r="I39" s="1054">
        <v>1467.5217008200004</v>
      </c>
      <c r="J39" s="1055">
        <v>1666.66462852</v>
      </c>
      <c r="K39" s="1055">
        <v>2057.3104110500008</v>
      </c>
      <c r="L39" s="1055">
        <v>1254.4438902899994</v>
      </c>
      <c r="M39" s="1055">
        <v>1994.9376046699995</v>
      </c>
      <c r="N39" s="1055">
        <v>1807.5537850800001</v>
      </c>
      <c r="O39" s="1055">
        <v>1251.3479446599993</v>
      </c>
      <c r="P39" s="1055">
        <v>2703.1460475499989</v>
      </c>
      <c r="Q39" s="1055">
        <v>1658.0556877199995</v>
      </c>
      <c r="R39" s="1055">
        <v>2374.7972268499989</v>
      </c>
      <c r="S39" s="1055">
        <v>2138.9220346599996</v>
      </c>
      <c r="T39" s="1121">
        <v>3047.8439211100026</v>
      </c>
      <c r="U39" s="1509" t="s">
        <v>615</v>
      </c>
      <c r="V39" s="1474"/>
      <c r="W39" s="1475"/>
    </row>
    <row r="40" spans="2:23" s="550" customFormat="1" ht="23.1" customHeight="1" x14ac:dyDescent="0.2">
      <c r="B40" s="852" t="s">
        <v>760</v>
      </c>
      <c r="C40" s="869">
        <v>58587.275322999987</v>
      </c>
      <c r="D40" s="869">
        <v>49117.898642</v>
      </c>
      <c r="E40" s="1408">
        <v>11318.729943</v>
      </c>
      <c r="F40" s="869">
        <v>9014.3952774500012</v>
      </c>
      <c r="G40" s="869">
        <v>21901.522895139999</v>
      </c>
      <c r="H40" s="869">
        <v>12584.176823360001</v>
      </c>
      <c r="I40" s="1054">
        <v>450.25542543999995</v>
      </c>
      <c r="J40" s="1055">
        <v>1133.1724891000001</v>
      </c>
      <c r="K40" s="1055">
        <v>2241.9972298799994</v>
      </c>
      <c r="L40" s="1055">
        <v>824.9302901100001</v>
      </c>
      <c r="M40" s="1055">
        <v>852.80773273000011</v>
      </c>
      <c r="N40" s="1055">
        <v>1182.9343664799999</v>
      </c>
      <c r="O40" s="1055">
        <v>745.43163170999992</v>
      </c>
      <c r="P40" s="1055">
        <v>1452.1014855800004</v>
      </c>
      <c r="Q40" s="1055">
        <v>750.11171764000005</v>
      </c>
      <c r="R40" s="1055">
        <v>853.07445633999987</v>
      </c>
      <c r="S40" s="1055">
        <v>863.38587712999993</v>
      </c>
      <c r="T40" s="1121">
        <v>1233.9741212200004</v>
      </c>
      <c r="U40" s="1509" t="s">
        <v>428</v>
      </c>
      <c r="V40" s="1474"/>
      <c r="W40" s="1475"/>
    </row>
    <row r="41" spans="2:23" s="550" customFormat="1" ht="23.1" customHeight="1" x14ac:dyDescent="0.2">
      <c r="B41" s="852" t="s">
        <v>1789</v>
      </c>
      <c r="C41" s="869">
        <v>54753.871009812487</v>
      </c>
      <c r="D41" s="869">
        <v>66864.799048999994</v>
      </c>
      <c r="E41" s="1408">
        <v>42497.94685</v>
      </c>
      <c r="F41" s="869">
        <v>34071.19517639</v>
      </c>
      <c r="G41" s="869">
        <v>65366.285716110004</v>
      </c>
      <c r="H41" s="869">
        <v>75914.727220419998</v>
      </c>
      <c r="I41" s="1054">
        <v>3266.0048069599993</v>
      </c>
      <c r="J41" s="1055">
        <v>5270.7217630600044</v>
      </c>
      <c r="K41" s="1055">
        <v>7167.5821982799962</v>
      </c>
      <c r="L41" s="1055">
        <v>2832.1016952699988</v>
      </c>
      <c r="M41" s="1055">
        <v>5374.3871416800002</v>
      </c>
      <c r="N41" s="1055">
        <v>7982.9582282300044</v>
      </c>
      <c r="O41" s="1055">
        <v>7107.0366016799981</v>
      </c>
      <c r="P41" s="1055">
        <v>6468.7680983499995</v>
      </c>
      <c r="Q41" s="1055">
        <v>5693.2165217199972</v>
      </c>
      <c r="R41" s="1055">
        <v>7968.7845390300026</v>
      </c>
      <c r="S41" s="1055">
        <v>8498.8219063699926</v>
      </c>
      <c r="T41" s="1121">
        <v>8284.3437197900021</v>
      </c>
      <c r="U41" s="1509" t="s">
        <v>807</v>
      </c>
      <c r="V41" s="1474"/>
      <c r="W41" s="1475"/>
    </row>
    <row r="42" spans="2:23" s="550" customFormat="1" ht="23.1" customHeight="1" x14ac:dyDescent="0.2">
      <c r="B42" s="852" t="s">
        <v>1150</v>
      </c>
      <c r="C42" s="869">
        <v>33860.628739303669</v>
      </c>
      <c r="D42" s="869">
        <v>34529.407154269597</v>
      </c>
      <c r="E42" s="1408">
        <v>30295.449465893664</v>
      </c>
      <c r="F42" s="869">
        <v>15986.45734592</v>
      </c>
      <c r="G42" s="869">
        <v>16434.210999999999</v>
      </c>
      <c r="H42" s="869">
        <v>23350.882320740002</v>
      </c>
      <c r="I42" s="1054">
        <v>0</v>
      </c>
      <c r="J42" s="1055">
        <v>0</v>
      </c>
      <c r="K42" s="1055">
        <v>0</v>
      </c>
      <c r="L42" s="1055">
        <v>4769.866</v>
      </c>
      <c r="M42" s="1055">
        <v>0</v>
      </c>
      <c r="N42" s="1055">
        <v>0</v>
      </c>
      <c r="O42" s="1055">
        <v>0</v>
      </c>
      <c r="P42" s="1055">
        <v>0</v>
      </c>
      <c r="Q42" s="1055">
        <v>0</v>
      </c>
      <c r="R42" s="1055">
        <v>18557.264999999999</v>
      </c>
      <c r="S42" s="1055">
        <v>8.6959999999999997</v>
      </c>
      <c r="T42" s="1121">
        <v>15.055320740000001</v>
      </c>
      <c r="U42" s="1509" t="s">
        <v>636</v>
      </c>
      <c r="V42" s="1474"/>
      <c r="W42" s="1475"/>
    </row>
    <row r="43" spans="2:23" s="550" customFormat="1" ht="23.1" customHeight="1" x14ac:dyDescent="0.2">
      <c r="B43" s="852" t="s">
        <v>613</v>
      </c>
      <c r="C43" s="869">
        <v>15652.127330999996</v>
      </c>
      <c r="D43" s="869">
        <v>22065.8704</v>
      </c>
      <c r="E43" s="1408">
        <v>13115.597652000002</v>
      </c>
      <c r="F43" s="869">
        <v>8780.2599017899993</v>
      </c>
      <c r="G43" s="869">
        <v>21763.761867289999</v>
      </c>
      <c r="H43" s="869">
        <v>26521.505739379998</v>
      </c>
      <c r="I43" s="1054">
        <v>1837.7264280100003</v>
      </c>
      <c r="J43" s="1055">
        <v>2045.9598166200001</v>
      </c>
      <c r="K43" s="1055">
        <v>2577.2860691799983</v>
      </c>
      <c r="L43" s="1055">
        <v>1509.1736996199998</v>
      </c>
      <c r="M43" s="1055">
        <v>2067.6656196999993</v>
      </c>
      <c r="N43" s="1055">
        <v>3211.3206548400008</v>
      </c>
      <c r="O43" s="1055">
        <v>1513.7597433199996</v>
      </c>
      <c r="P43" s="1055">
        <v>2261.4508131499997</v>
      </c>
      <c r="Q43" s="1055">
        <v>1742.35720651</v>
      </c>
      <c r="R43" s="1055">
        <v>2361.3286223500008</v>
      </c>
      <c r="S43" s="1055">
        <v>2705.4632037599995</v>
      </c>
      <c r="T43" s="1121">
        <v>2688.01386232</v>
      </c>
      <c r="U43" s="1509" t="s">
        <v>455</v>
      </c>
      <c r="V43" s="1474"/>
      <c r="W43" s="1475"/>
    </row>
    <row r="44" spans="2:23" s="550" customFormat="1" ht="23.1" customHeight="1" x14ac:dyDescent="0.2">
      <c r="B44" s="852" t="s">
        <v>1790</v>
      </c>
      <c r="C44" s="869">
        <v>34250.066552000004</v>
      </c>
      <c r="D44" s="869">
        <v>32517.960362999995</v>
      </c>
      <c r="E44" s="1408">
        <v>24871.512006999998</v>
      </c>
      <c r="F44" s="869">
        <v>47045.478859080002</v>
      </c>
      <c r="G44" s="869">
        <v>72597.855339250018</v>
      </c>
      <c r="H44" s="869">
        <v>59498.382721089998</v>
      </c>
      <c r="I44" s="1054">
        <v>6654.9757789200003</v>
      </c>
      <c r="J44" s="1055">
        <v>3952.8557914600001</v>
      </c>
      <c r="K44" s="1055">
        <v>3331.1531912999999</v>
      </c>
      <c r="L44" s="1055">
        <v>906.76146788000005</v>
      </c>
      <c r="M44" s="1055">
        <v>5648.4974731699995</v>
      </c>
      <c r="N44" s="1055">
        <v>2966.6941975100003</v>
      </c>
      <c r="O44" s="1055">
        <v>3524.0238917800002</v>
      </c>
      <c r="P44" s="1055">
        <v>7890.9608661399998</v>
      </c>
      <c r="Q44" s="1055">
        <v>3359.0952239099997</v>
      </c>
      <c r="R44" s="1055">
        <v>6974.1634708299998</v>
      </c>
      <c r="S44" s="1055">
        <v>10225.97204791</v>
      </c>
      <c r="T44" s="1121">
        <v>4063.2293202800001</v>
      </c>
      <c r="U44" s="1509" t="s">
        <v>805</v>
      </c>
      <c r="V44" s="1474"/>
      <c r="W44" s="1475"/>
    </row>
    <row r="45" spans="2:23" s="550" customFormat="1" ht="23.1" customHeight="1" x14ac:dyDescent="0.2">
      <c r="B45" s="852" t="s">
        <v>612</v>
      </c>
      <c r="C45" s="869">
        <v>10864.757463999998</v>
      </c>
      <c r="D45" s="869">
        <v>9503.030800999999</v>
      </c>
      <c r="E45" s="1408">
        <v>5599.6992460000001</v>
      </c>
      <c r="F45" s="869">
        <v>3700.9021406000006</v>
      </c>
      <c r="G45" s="869">
        <v>9310.8621849299998</v>
      </c>
      <c r="H45" s="869">
        <v>12600.157377539999</v>
      </c>
      <c r="I45" s="1054">
        <v>809.92350204000002</v>
      </c>
      <c r="J45" s="1055">
        <v>838.19412920999991</v>
      </c>
      <c r="K45" s="1055">
        <v>952.01598873</v>
      </c>
      <c r="L45" s="1055">
        <v>1332.8208720100001</v>
      </c>
      <c r="M45" s="1055">
        <v>940.62224827000011</v>
      </c>
      <c r="N45" s="1055">
        <v>1549.0707609799995</v>
      </c>
      <c r="O45" s="1055">
        <v>430.9361968799999</v>
      </c>
      <c r="P45" s="1055">
        <v>601.66540863000012</v>
      </c>
      <c r="Q45" s="1055">
        <v>1099.6108135800002</v>
      </c>
      <c r="R45" s="1055">
        <v>1054.4035888200001</v>
      </c>
      <c r="S45" s="1055">
        <v>1421.2353686000001</v>
      </c>
      <c r="T45" s="1121">
        <v>1569.6584997899997</v>
      </c>
      <c r="U45" s="1509" t="s">
        <v>454</v>
      </c>
      <c r="V45" s="1474"/>
      <c r="W45" s="1475"/>
    </row>
    <row r="46" spans="2:23" s="550" customFormat="1" ht="23.1" customHeight="1" x14ac:dyDescent="0.2">
      <c r="B46" s="852" t="s">
        <v>610</v>
      </c>
      <c r="C46" s="869">
        <v>11785.824482</v>
      </c>
      <c r="D46" s="869">
        <v>14589.604259999998</v>
      </c>
      <c r="E46" s="1408">
        <v>13357.255460000002</v>
      </c>
      <c r="F46" s="869">
        <v>12834.899438800001</v>
      </c>
      <c r="G46" s="869">
        <v>34156.275397310004</v>
      </c>
      <c r="H46" s="869">
        <v>25639.25341343</v>
      </c>
      <c r="I46" s="1054">
        <v>4341.3519861999994</v>
      </c>
      <c r="J46" s="1055">
        <v>2614.5279261400001</v>
      </c>
      <c r="K46" s="1055">
        <v>4590.4500710399989</v>
      </c>
      <c r="L46" s="1055">
        <v>2655.8897983900001</v>
      </c>
      <c r="M46" s="1055">
        <v>1533.9295397200001</v>
      </c>
      <c r="N46" s="1055">
        <v>1250.8449127999997</v>
      </c>
      <c r="O46" s="1055">
        <v>1127.0144641999998</v>
      </c>
      <c r="P46" s="1055">
        <v>1173.8280914000002</v>
      </c>
      <c r="Q46" s="1055">
        <v>1190.23211051</v>
      </c>
      <c r="R46" s="1055">
        <v>860.06274650000012</v>
      </c>
      <c r="S46" s="1055">
        <v>1255.0137053100002</v>
      </c>
      <c r="T46" s="1121">
        <v>3046.1080612199999</v>
      </c>
      <c r="U46" s="1509" t="s">
        <v>611</v>
      </c>
      <c r="V46" s="1474"/>
      <c r="W46" s="1475"/>
    </row>
    <row r="47" spans="2:23" s="550" customFormat="1" ht="23.1" customHeight="1" x14ac:dyDescent="0.2">
      <c r="B47" s="852" t="s">
        <v>1791</v>
      </c>
      <c r="C47" s="869">
        <v>11598.862277000002</v>
      </c>
      <c r="D47" s="869">
        <v>15683.726958000001</v>
      </c>
      <c r="E47" s="1408">
        <v>14311.933939000002</v>
      </c>
      <c r="F47" s="869">
        <v>12384.210456479997</v>
      </c>
      <c r="G47" s="869">
        <v>27916.996747519999</v>
      </c>
      <c r="H47" s="869">
        <v>32674.35605722</v>
      </c>
      <c r="I47" s="1054">
        <v>2515.9451208199998</v>
      </c>
      <c r="J47" s="1055">
        <v>2360.4655533699997</v>
      </c>
      <c r="K47" s="1055">
        <v>3956.1444473400002</v>
      </c>
      <c r="L47" s="1055">
        <v>2142.8582822899998</v>
      </c>
      <c r="M47" s="1055">
        <v>1814.3685232400003</v>
      </c>
      <c r="N47" s="1055">
        <v>3595.0702230799998</v>
      </c>
      <c r="O47" s="1055">
        <v>2397.29596219</v>
      </c>
      <c r="P47" s="1055">
        <v>2032.96726018</v>
      </c>
      <c r="Q47" s="1055">
        <v>1158.6937949599999</v>
      </c>
      <c r="R47" s="1055">
        <v>3598.3733057200002</v>
      </c>
      <c r="S47" s="1055">
        <v>3006.3553155</v>
      </c>
      <c r="T47" s="1121">
        <v>4095.8182685299998</v>
      </c>
      <c r="U47" s="1509" t="s">
        <v>601</v>
      </c>
      <c r="V47" s="1474"/>
      <c r="W47" s="1475"/>
    </row>
    <row r="48" spans="2:23" s="1485" customFormat="1" ht="9" customHeight="1" x14ac:dyDescent="0.2">
      <c r="B48" s="850"/>
      <c r="C48" s="869"/>
      <c r="D48" s="869"/>
      <c r="E48" s="1408"/>
      <c r="F48" s="1408"/>
      <c r="G48" s="869"/>
      <c r="H48" s="869"/>
      <c r="I48" s="1393"/>
      <c r="J48" s="1394"/>
      <c r="K48" s="1394"/>
      <c r="L48" s="1394"/>
      <c r="M48" s="1394"/>
      <c r="N48" s="1394"/>
      <c r="O48" s="1394"/>
      <c r="P48" s="1394"/>
      <c r="Q48" s="1394"/>
      <c r="R48" s="1394"/>
      <c r="S48" s="1394"/>
      <c r="T48" s="1395"/>
      <c r="U48" s="1507"/>
      <c r="V48" s="1474"/>
      <c r="W48" s="1475"/>
    </row>
    <row r="49" spans="2:23" s="550" customFormat="1" ht="23.1" customHeight="1" x14ac:dyDescent="0.2">
      <c r="B49" s="605" t="s">
        <v>566</v>
      </c>
      <c r="C49" s="869"/>
      <c r="D49" s="869"/>
      <c r="E49" s="1408"/>
      <c r="F49" s="1408"/>
      <c r="G49" s="869"/>
      <c r="H49" s="869"/>
      <c r="I49" s="1054"/>
      <c r="J49" s="1055"/>
      <c r="K49" s="1055"/>
      <c r="L49" s="1055"/>
      <c r="M49" s="1055"/>
      <c r="N49" s="1055"/>
      <c r="O49" s="1055"/>
      <c r="P49" s="1055"/>
      <c r="Q49" s="1055"/>
      <c r="R49" s="1055"/>
      <c r="S49" s="1055"/>
      <c r="T49" s="1121"/>
      <c r="U49" s="1508" t="s">
        <v>272</v>
      </c>
      <c r="V49" s="1474"/>
      <c r="W49" s="1475"/>
    </row>
    <row r="50" spans="2:23" s="550" customFormat="1" ht="23.1" customHeight="1" x14ac:dyDescent="0.2">
      <c r="B50" s="852" t="s">
        <v>759</v>
      </c>
      <c r="C50" s="869">
        <v>407.36965847490148</v>
      </c>
      <c r="D50" s="869">
        <v>403.43100731698672</v>
      </c>
      <c r="E50" s="1408">
        <v>234.83820904666683</v>
      </c>
      <c r="F50" s="869">
        <v>79.274142747118887</v>
      </c>
      <c r="G50" s="869">
        <v>145.78981722100002</v>
      </c>
      <c r="H50" s="869">
        <v>113.70461465002748</v>
      </c>
      <c r="I50" s="1054">
        <v>9.2608138000000011</v>
      </c>
      <c r="J50" s="1055">
        <v>11.019224942999999</v>
      </c>
      <c r="K50" s="1055">
        <v>12.075882612000004</v>
      </c>
      <c r="L50" s="1055">
        <v>7.672857452999998</v>
      </c>
      <c r="M50" s="1055">
        <v>11.962717039999998</v>
      </c>
      <c r="N50" s="1055">
        <v>10.629179903999999</v>
      </c>
      <c r="O50" s="1055">
        <v>8.5174264119999989</v>
      </c>
      <c r="P50" s="1055">
        <v>9.2289265249999985</v>
      </c>
      <c r="Q50" s="1055">
        <v>7.8308879699999983</v>
      </c>
      <c r="R50" s="1055">
        <v>9.7977846220274927</v>
      </c>
      <c r="S50" s="1055">
        <v>8.4998358929999966</v>
      </c>
      <c r="T50" s="1121">
        <v>7.2090774759999992</v>
      </c>
      <c r="U50" s="1509" t="s">
        <v>602</v>
      </c>
      <c r="V50" s="1474"/>
      <c r="W50" s="1475"/>
    </row>
    <row r="51" spans="2:23" s="550" customFormat="1" ht="23.1" customHeight="1" x14ac:dyDescent="0.2">
      <c r="B51" s="852" t="s">
        <v>703</v>
      </c>
      <c r="C51" s="869">
        <v>2677.7889261789546</v>
      </c>
      <c r="D51" s="869">
        <v>3358.6301244267415</v>
      </c>
      <c r="E51" s="1408">
        <v>1351.7308038401432</v>
      </c>
      <c r="F51" s="869">
        <v>561.88065070038783</v>
      </c>
      <c r="G51" s="869">
        <v>926.32922565971137</v>
      </c>
      <c r="H51" s="869">
        <v>329.21920042134906</v>
      </c>
      <c r="I51" s="1054">
        <v>43.348117137000031</v>
      </c>
      <c r="J51" s="1055">
        <v>42.71478257399999</v>
      </c>
      <c r="K51" s="1055">
        <v>36.52050166599998</v>
      </c>
      <c r="L51" s="1055">
        <v>37.127968000000031</v>
      </c>
      <c r="M51" s="1055">
        <v>28.998366589999996</v>
      </c>
      <c r="N51" s="1055">
        <v>23.103858630723508</v>
      </c>
      <c r="O51" s="1055">
        <v>26.538618986666666</v>
      </c>
      <c r="P51" s="1055">
        <v>17.682615183958827</v>
      </c>
      <c r="Q51" s="1055">
        <v>20.78605495</v>
      </c>
      <c r="R51" s="1055">
        <v>12.992064694999996</v>
      </c>
      <c r="S51" s="1055">
        <v>21.500805699999997</v>
      </c>
      <c r="T51" s="1121">
        <v>17.905446307999998</v>
      </c>
      <c r="U51" s="1509" t="s">
        <v>456</v>
      </c>
      <c r="V51" s="1474"/>
      <c r="W51" s="1475"/>
    </row>
    <row r="52" spans="2:23" s="550" customFormat="1" ht="23.1" customHeight="1" x14ac:dyDescent="0.2">
      <c r="B52" s="852" t="s">
        <v>913</v>
      </c>
      <c r="C52" s="869">
        <v>5277.0763841883218</v>
      </c>
      <c r="D52" s="869">
        <v>4318.399499040539</v>
      </c>
      <c r="E52" s="1408">
        <v>3113.1753795909085</v>
      </c>
      <c r="F52" s="869">
        <v>3622.0615587191523</v>
      </c>
      <c r="G52" s="869">
        <v>3057.35429707195</v>
      </c>
      <c r="H52" s="869">
        <v>1960.3313947097515</v>
      </c>
      <c r="I52" s="1054">
        <v>89.756901721999981</v>
      </c>
      <c r="J52" s="1055">
        <v>135.748361222</v>
      </c>
      <c r="K52" s="1055">
        <v>227.96583994600002</v>
      </c>
      <c r="L52" s="1055">
        <v>181.42320844599996</v>
      </c>
      <c r="M52" s="1055">
        <v>151.09960304000001</v>
      </c>
      <c r="N52" s="1055">
        <v>125.04651717999998</v>
      </c>
      <c r="O52" s="1055">
        <v>103.89184067999999</v>
      </c>
      <c r="P52" s="1055">
        <v>181.31509388000001</v>
      </c>
      <c r="Q52" s="1055">
        <v>189.96111201518002</v>
      </c>
      <c r="R52" s="1055">
        <v>177.49884892</v>
      </c>
      <c r="S52" s="1055">
        <v>144.71661430714286</v>
      </c>
      <c r="T52" s="1121">
        <v>251.90745335142859</v>
      </c>
      <c r="U52" s="1509" t="s">
        <v>914</v>
      </c>
      <c r="V52" s="1474"/>
      <c r="W52" s="1475"/>
    </row>
    <row r="53" spans="2:23" s="550" customFormat="1" ht="23.1" customHeight="1" x14ac:dyDescent="0.2">
      <c r="B53" s="852" t="s">
        <v>598</v>
      </c>
      <c r="C53" s="869">
        <v>1093.9144889106312</v>
      </c>
      <c r="D53" s="869">
        <v>872.7811247041036</v>
      </c>
      <c r="E53" s="1408">
        <v>729.60494610000012</v>
      </c>
      <c r="F53" s="869">
        <v>509.49297703799999</v>
      </c>
      <c r="G53" s="869">
        <v>325.73387290354168</v>
      </c>
      <c r="H53" s="869">
        <v>274.71196478182884</v>
      </c>
      <c r="I53" s="1054">
        <v>17.476971546000001</v>
      </c>
      <c r="J53" s="1055">
        <v>25.413161578</v>
      </c>
      <c r="K53" s="1055">
        <v>26.567454345999987</v>
      </c>
      <c r="L53" s="1055">
        <v>19.163523714</v>
      </c>
      <c r="M53" s="1055">
        <v>24.832395141999989</v>
      </c>
      <c r="N53" s="1055">
        <v>21.889882803000003</v>
      </c>
      <c r="O53" s="1055">
        <v>15.752015858000004</v>
      </c>
      <c r="P53" s="1055">
        <v>25.59097769560665</v>
      </c>
      <c r="Q53" s="1055">
        <v>25.111709698000002</v>
      </c>
      <c r="R53" s="1055">
        <v>22.318080656000006</v>
      </c>
      <c r="S53" s="1055">
        <v>24.752881110222194</v>
      </c>
      <c r="T53" s="1121">
        <v>25.842910634999992</v>
      </c>
      <c r="U53" s="1509" t="s">
        <v>806</v>
      </c>
      <c r="V53" s="1474"/>
      <c r="W53" s="1475"/>
    </row>
    <row r="54" spans="2:23" s="550" customFormat="1" ht="23.1" customHeight="1" x14ac:dyDescent="0.2">
      <c r="B54" s="852" t="s">
        <v>614</v>
      </c>
      <c r="C54" s="869">
        <v>375.98657619688981</v>
      </c>
      <c r="D54" s="869">
        <v>350.695761</v>
      </c>
      <c r="E54" s="1408">
        <v>231.99754599999997</v>
      </c>
      <c r="F54" s="869">
        <v>83.064898377999995</v>
      </c>
      <c r="G54" s="869">
        <v>86.214707966999995</v>
      </c>
      <c r="H54" s="869">
        <v>55.311708476</v>
      </c>
      <c r="I54" s="1054">
        <v>4.2973336999999985</v>
      </c>
      <c r="J54" s="1055">
        <v>6.6002841260000027</v>
      </c>
      <c r="K54" s="1055">
        <v>7.592819657999998</v>
      </c>
      <c r="L54" s="1055">
        <v>3.847745741000002</v>
      </c>
      <c r="M54" s="1055">
        <v>4.8531366709999997</v>
      </c>
      <c r="N54" s="1055">
        <v>3.8278097000000004</v>
      </c>
      <c r="O54" s="1055">
        <v>3.3618335199999989</v>
      </c>
      <c r="P54" s="1055">
        <v>3.831978020000002</v>
      </c>
      <c r="Q54" s="1055">
        <v>3.4707943900000013</v>
      </c>
      <c r="R54" s="1055">
        <v>4.4282962100000001</v>
      </c>
      <c r="S54" s="1055">
        <v>3.8095920599999999</v>
      </c>
      <c r="T54" s="1121">
        <v>5.3900846800000011</v>
      </c>
      <c r="U54" s="1509" t="s">
        <v>615</v>
      </c>
      <c r="V54" s="1474"/>
      <c r="W54" s="1475"/>
    </row>
    <row r="55" spans="2:23" s="550" customFormat="1" ht="23.1" customHeight="1" x14ac:dyDescent="0.2">
      <c r="B55" s="852" t="s">
        <v>760</v>
      </c>
      <c r="C55" s="869">
        <v>270.14919633928781</v>
      </c>
      <c r="D55" s="869">
        <v>207.13628861876188</v>
      </c>
      <c r="E55" s="1408">
        <v>43.099838413571426</v>
      </c>
      <c r="F55" s="869">
        <v>19.804591267692309</v>
      </c>
      <c r="G55" s="869">
        <v>32.083263946999999</v>
      </c>
      <c r="H55" s="869">
        <v>19.313290469282297</v>
      </c>
      <c r="I55" s="1054">
        <v>1.63218687</v>
      </c>
      <c r="J55" s="1055">
        <v>1.6466136137368421</v>
      </c>
      <c r="K55" s="1055">
        <v>1.9619173600000002</v>
      </c>
      <c r="L55" s="1055">
        <v>1.2986790800000001</v>
      </c>
      <c r="M55" s="1055">
        <v>0.97116109999999989</v>
      </c>
      <c r="N55" s="1055">
        <v>1.5340336999999999</v>
      </c>
      <c r="O55" s="1055">
        <v>0.96084484600000009</v>
      </c>
      <c r="P55" s="1055">
        <v>1.55196015</v>
      </c>
      <c r="Q55" s="1055">
        <v>0.65950950000000008</v>
      </c>
      <c r="R55" s="1055">
        <v>0.84288824500000004</v>
      </c>
      <c r="S55" s="1055">
        <v>0.94513998999999982</v>
      </c>
      <c r="T55" s="1121">
        <v>5.3083560145454554</v>
      </c>
      <c r="U55" s="1509" t="s">
        <v>428</v>
      </c>
      <c r="V55" s="1474"/>
      <c r="W55" s="1475"/>
    </row>
    <row r="56" spans="2:23" s="550" customFormat="1" ht="23.1" customHeight="1" x14ac:dyDescent="0.2">
      <c r="B56" s="852" t="s">
        <v>1789</v>
      </c>
      <c r="C56" s="869">
        <v>844.02680280580603</v>
      </c>
      <c r="D56" s="869">
        <v>855.69446713887316</v>
      </c>
      <c r="E56" s="1408">
        <v>452.99573130877189</v>
      </c>
      <c r="F56" s="869">
        <v>226.9961984015977</v>
      </c>
      <c r="G56" s="869">
        <v>265.26038785100002</v>
      </c>
      <c r="H56" s="869">
        <v>225.29123055093055</v>
      </c>
      <c r="I56" s="1054">
        <v>11.272112124000005</v>
      </c>
      <c r="J56" s="1055">
        <v>20.608210135930509</v>
      </c>
      <c r="K56" s="1055">
        <v>28.417722707999996</v>
      </c>
      <c r="L56" s="1055">
        <v>9.8205343099999975</v>
      </c>
      <c r="M56" s="1055">
        <v>16.352736136999994</v>
      </c>
      <c r="N56" s="1055">
        <v>23.963973830000008</v>
      </c>
      <c r="O56" s="1055">
        <v>18.625366878000012</v>
      </c>
      <c r="P56" s="1055">
        <v>16.681747677000004</v>
      </c>
      <c r="Q56" s="1055">
        <v>14.441234580000001</v>
      </c>
      <c r="R56" s="1055">
        <v>20.633876810000007</v>
      </c>
      <c r="S56" s="1055">
        <v>22.755702420999988</v>
      </c>
      <c r="T56" s="1121">
        <v>21.718012940000001</v>
      </c>
      <c r="U56" s="1509" t="s">
        <v>807</v>
      </c>
      <c r="V56" s="1474"/>
      <c r="W56" s="1475"/>
    </row>
    <row r="57" spans="2:23" s="550" customFormat="1" ht="23.1" customHeight="1" x14ac:dyDescent="0.2">
      <c r="B57" s="852" t="s">
        <v>1150</v>
      </c>
      <c r="C57" s="869">
        <v>1549.464782</v>
      </c>
      <c r="D57" s="869">
        <v>1085.119498</v>
      </c>
      <c r="E57" s="1408">
        <v>859.92232300000001</v>
      </c>
      <c r="F57" s="869">
        <v>422.00399999999996</v>
      </c>
      <c r="G57" s="869">
        <v>198.661</v>
      </c>
      <c r="H57" s="869">
        <v>230.23888000000002</v>
      </c>
      <c r="I57" s="1054">
        <v>0</v>
      </c>
      <c r="J57" s="1055">
        <v>0</v>
      </c>
      <c r="K57" s="1055">
        <v>0</v>
      </c>
      <c r="L57" s="1055">
        <v>54.62</v>
      </c>
      <c r="M57" s="1055">
        <v>0</v>
      </c>
      <c r="N57" s="1055">
        <v>0</v>
      </c>
      <c r="O57" s="1055">
        <v>0</v>
      </c>
      <c r="P57" s="1055">
        <v>0</v>
      </c>
      <c r="Q57" s="1055">
        <v>0</v>
      </c>
      <c r="R57" s="1055">
        <v>175.54400000000001</v>
      </c>
      <c r="S57" s="1055">
        <v>3.456E-2</v>
      </c>
      <c r="T57" s="1121">
        <v>4.0320000000000002E-2</v>
      </c>
      <c r="U57" s="1509" t="s">
        <v>636</v>
      </c>
      <c r="V57" s="1474"/>
      <c r="W57" s="1475"/>
    </row>
    <row r="58" spans="2:23" s="550" customFormat="1" ht="23.1" customHeight="1" x14ac:dyDescent="0.2">
      <c r="B58" s="852" t="s">
        <v>613</v>
      </c>
      <c r="C58" s="869">
        <v>435.57871171931646</v>
      </c>
      <c r="D58" s="869">
        <v>482.01742410789996</v>
      </c>
      <c r="E58" s="1408">
        <v>267.94931430909088</v>
      </c>
      <c r="F58" s="869">
        <v>111.28016575900001</v>
      </c>
      <c r="G58" s="869">
        <v>177.58608518200001</v>
      </c>
      <c r="H58" s="869">
        <v>152.52474821099997</v>
      </c>
      <c r="I58" s="1054">
        <v>12.80381996</v>
      </c>
      <c r="J58" s="1055">
        <v>14.583111180000003</v>
      </c>
      <c r="K58" s="1055">
        <v>17.830740447999993</v>
      </c>
      <c r="L58" s="1055">
        <v>10.69048551</v>
      </c>
      <c r="M58" s="1055">
        <v>12.425807208000004</v>
      </c>
      <c r="N58" s="1055">
        <v>17.80884335</v>
      </c>
      <c r="O58" s="1055">
        <v>7.4978848560000007</v>
      </c>
      <c r="P58" s="1055">
        <v>11.448990719999999</v>
      </c>
      <c r="Q58" s="1055">
        <v>9.0257317399999977</v>
      </c>
      <c r="R58" s="1055">
        <v>12.162861380999999</v>
      </c>
      <c r="S58" s="1055">
        <v>12.507285465999995</v>
      </c>
      <c r="T58" s="1121">
        <v>13.739186391999997</v>
      </c>
      <c r="U58" s="1509" t="s">
        <v>455</v>
      </c>
      <c r="V58" s="1474"/>
      <c r="W58" s="1475"/>
    </row>
    <row r="59" spans="2:23" s="550" customFormat="1" ht="23.1" customHeight="1" x14ac:dyDescent="0.2">
      <c r="B59" s="852" t="s">
        <v>1790</v>
      </c>
      <c r="C59" s="869">
        <v>1296.5977800000001</v>
      </c>
      <c r="D59" s="869">
        <v>861.71472900000003</v>
      </c>
      <c r="E59" s="1408">
        <v>574.00545199999999</v>
      </c>
      <c r="F59" s="869">
        <v>762.86725699999988</v>
      </c>
      <c r="G59" s="869">
        <v>684.51188331393325</v>
      </c>
      <c r="H59" s="869">
        <v>470.30917165400001</v>
      </c>
      <c r="I59" s="1054">
        <v>60.142820000000007</v>
      </c>
      <c r="J59" s="1055">
        <v>38.237729999999999</v>
      </c>
      <c r="K59" s="1055">
        <v>30.404220000000002</v>
      </c>
      <c r="L59" s="1055">
        <v>8.3371406540000006</v>
      </c>
      <c r="M59" s="1055">
        <v>46.266650999999996</v>
      </c>
      <c r="N59" s="1055">
        <v>24.603249999999999</v>
      </c>
      <c r="O59" s="1055">
        <v>25.8217</v>
      </c>
      <c r="P59" s="1055">
        <v>60.709760000000003</v>
      </c>
      <c r="Q59" s="1055">
        <v>24.764500000000002</v>
      </c>
      <c r="R59" s="1055">
        <v>50.243600000000001</v>
      </c>
      <c r="S59" s="1055">
        <v>73.62639999999999</v>
      </c>
      <c r="T59" s="1121">
        <v>27.151400000000002</v>
      </c>
      <c r="U59" s="1509" t="s">
        <v>805</v>
      </c>
      <c r="V59" s="1474"/>
      <c r="W59" s="1475"/>
    </row>
    <row r="60" spans="2:23" s="550" customFormat="1" ht="23.1" customHeight="1" x14ac:dyDescent="0.2">
      <c r="B60" s="852" t="s">
        <v>612</v>
      </c>
      <c r="C60" s="869">
        <v>594.05019103314305</v>
      </c>
      <c r="D60" s="869">
        <v>530.08263199999988</v>
      </c>
      <c r="E60" s="1408">
        <v>252.90449999999996</v>
      </c>
      <c r="F60" s="869">
        <v>101.1586011</v>
      </c>
      <c r="G60" s="869">
        <v>159.04012698599999</v>
      </c>
      <c r="H60" s="869">
        <v>134.25594705000003</v>
      </c>
      <c r="I60" s="1054">
        <v>11.340293970000001</v>
      </c>
      <c r="J60" s="1055">
        <v>12.223609130000002</v>
      </c>
      <c r="K60" s="1055">
        <v>11.314857199999999</v>
      </c>
      <c r="L60" s="1055">
        <v>18.08832834</v>
      </c>
      <c r="M60" s="1055">
        <v>10.224157100000001</v>
      </c>
      <c r="N60" s="1055">
        <v>17.411870230000002</v>
      </c>
      <c r="O60" s="1055">
        <v>4.3534654400000008</v>
      </c>
      <c r="P60" s="1055">
        <v>6.1688449999999984</v>
      </c>
      <c r="Q60" s="1055">
        <v>10.473835680000001</v>
      </c>
      <c r="R60" s="1055">
        <v>8.1911670000000001</v>
      </c>
      <c r="S60" s="1055">
        <v>13.374905890000001</v>
      </c>
      <c r="T60" s="1121">
        <v>11.090612069999999</v>
      </c>
      <c r="U60" s="1509" t="s">
        <v>454</v>
      </c>
      <c r="V60" s="1474"/>
      <c r="W60" s="1475"/>
    </row>
    <row r="61" spans="2:23" s="550" customFormat="1" ht="23.1" customHeight="1" x14ac:dyDescent="0.2">
      <c r="B61" s="852" t="s">
        <v>610</v>
      </c>
      <c r="C61" s="869">
        <v>608.32103868571437</v>
      </c>
      <c r="D61" s="869">
        <v>674.57965115714296</v>
      </c>
      <c r="E61" s="1408">
        <v>508.62356811111118</v>
      </c>
      <c r="F61" s="869">
        <v>281.12970515532544</v>
      </c>
      <c r="G61" s="869">
        <v>402.1333417953</v>
      </c>
      <c r="H61" s="869">
        <v>217.53113123000003</v>
      </c>
      <c r="I61" s="1054">
        <v>48.854181400000009</v>
      </c>
      <c r="J61" s="1055">
        <v>31.752444999999991</v>
      </c>
      <c r="K61" s="1055">
        <v>51.319393000000005</v>
      </c>
      <c r="L61" s="1055">
        <v>22.935728330000007</v>
      </c>
      <c r="M61" s="1055">
        <v>9.8374385999999987</v>
      </c>
      <c r="N61" s="1055">
        <v>7.44313468</v>
      </c>
      <c r="O61" s="1055">
        <v>6.5458804200000005</v>
      </c>
      <c r="P61" s="1055">
        <v>6.7618285999999985</v>
      </c>
      <c r="Q61" s="1055">
        <v>6.8155865999999987</v>
      </c>
      <c r="R61" s="1055">
        <v>4.174353</v>
      </c>
      <c r="S61" s="1055">
        <v>6.4085679999999998</v>
      </c>
      <c r="T61" s="1121">
        <v>14.682593600000001</v>
      </c>
      <c r="U61" s="1509" t="s">
        <v>611</v>
      </c>
      <c r="V61" s="1474"/>
      <c r="W61" s="1475"/>
    </row>
    <row r="62" spans="2:23" s="550" customFormat="1" ht="23.1" customHeight="1" x14ac:dyDescent="0.2">
      <c r="B62" s="852" t="s">
        <v>1791</v>
      </c>
      <c r="C62" s="869">
        <v>94.183439000000007</v>
      </c>
      <c r="D62" s="869">
        <v>106.58056366666665</v>
      </c>
      <c r="E62" s="1408">
        <v>72.503360000000001</v>
      </c>
      <c r="F62" s="869">
        <v>37.177025478000004</v>
      </c>
      <c r="G62" s="869">
        <v>51.893531099685717</v>
      </c>
      <c r="H62" s="869">
        <v>42.127480012999996</v>
      </c>
      <c r="I62" s="1054">
        <v>4.2046430270000004</v>
      </c>
      <c r="J62" s="1055">
        <v>3.5907246400000004</v>
      </c>
      <c r="K62" s="1055">
        <v>6.02503308</v>
      </c>
      <c r="L62" s="1055">
        <v>3.3299850799999997</v>
      </c>
      <c r="M62" s="1055">
        <v>2.5409199199999999</v>
      </c>
      <c r="N62" s="1055">
        <v>4.2053478399999991</v>
      </c>
      <c r="O62" s="1055">
        <v>1.9738427599999997</v>
      </c>
      <c r="P62" s="1055">
        <v>2.6771231859999998</v>
      </c>
      <c r="Q62" s="1055">
        <v>1.2246090000000001</v>
      </c>
      <c r="R62" s="1055">
        <v>4.2646801400000003</v>
      </c>
      <c r="S62" s="1055">
        <v>2.8796519799999998</v>
      </c>
      <c r="T62" s="1121">
        <v>5.2109193599999992</v>
      </c>
      <c r="U62" s="1509" t="s">
        <v>601</v>
      </c>
      <c r="V62" s="1474"/>
      <c r="W62" s="1475"/>
    </row>
    <row r="63" spans="2:23" s="1505" customFormat="1" ht="9" customHeight="1" thickBot="1" x14ac:dyDescent="0.25">
      <c r="B63" s="1496"/>
      <c r="C63" s="1500"/>
      <c r="D63" s="1500"/>
      <c r="E63" s="1501"/>
      <c r="F63" s="1502"/>
      <c r="G63" s="1497"/>
      <c r="H63" s="1566"/>
      <c r="I63" s="1503"/>
      <c r="J63" s="1498"/>
      <c r="K63" s="1498"/>
      <c r="L63" s="1498"/>
      <c r="M63" s="1498"/>
      <c r="N63" s="1498"/>
      <c r="O63" s="1498"/>
      <c r="P63" s="1498"/>
      <c r="Q63" s="1498"/>
      <c r="R63" s="1498"/>
      <c r="S63" s="1498"/>
      <c r="T63" s="1499"/>
      <c r="U63" s="1504"/>
      <c r="W63" s="1506"/>
    </row>
    <row r="64" spans="2:23" ht="9" customHeight="1" thickTop="1" x14ac:dyDescent="0.35"/>
    <row r="65" spans="2:21" s="334" customFormat="1" ht="22.5" x14ac:dyDescent="0.5">
      <c r="B65" s="334" t="s">
        <v>1783</v>
      </c>
      <c r="U65" s="334" t="s">
        <v>1784</v>
      </c>
    </row>
    <row r="66" spans="2:21" ht="18.75" customHeight="1" x14ac:dyDescent="0.5">
      <c r="B66" s="125"/>
      <c r="C66" s="11"/>
      <c r="D66" s="11"/>
      <c r="E66" s="11"/>
      <c r="F66" s="11"/>
      <c r="G66" s="11"/>
      <c r="H66" s="11"/>
      <c r="I66" s="11"/>
      <c r="J66" s="11"/>
      <c r="K66" s="11"/>
      <c r="L66" s="11"/>
      <c r="M66" s="11"/>
      <c r="N66" s="11"/>
      <c r="O66" s="11"/>
      <c r="P66" s="11"/>
      <c r="Q66" s="11"/>
      <c r="R66" s="11"/>
      <c r="S66" s="11"/>
      <c r="T66" s="11"/>
      <c r="U66" s="53"/>
    </row>
  </sheetData>
  <mergeCells count="12">
    <mergeCell ref="B4:K4"/>
    <mergeCell ref="L4:U4"/>
    <mergeCell ref="D9:D11"/>
    <mergeCell ref="C9:C11"/>
    <mergeCell ref="B9:B11"/>
    <mergeCell ref="U9:U11"/>
    <mergeCell ref="E9:E11"/>
    <mergeCell ref="I9:K9"/>
    <mergeCell ref="L9:T9"/>
    <mergeCell ref="F9:F11"/>
    <mergeCell ref="G9:G11"/>
    <mergeCell ref="H9:H11"/>
  </mergeCells>
  <printOptions horizontalCentered="1"/>
  <pageMargins left="0.196850393700787" right="0.196850393700787" top="0.39370078740157499" bottom="0.39370078740157499" header="0.511811023622047" footer="0.511811023622047"/>
  <pageSetup paperSize="9" scale="50" orientation="portrait" r:id="rId1"/>
  <headerFooter alignWithMargins="0">
    <oddFooter>&amp;C&amp;"Times New Roman,Regular"&amp;20- &amp;P+51 -</oddFooter>
  </headerFooter>
  <colBreaks count="1" manualBreakCount="1">
    <brk id="11"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4">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bestFit="1" customWidth="1"/>
    <col min="2" max="16384" width="9.140625" style="47"/>
  </cols>
  <sheetData>
    <row r="6" spans="1:1" ht="19.5" customHeight="1" x14ac:dyDescent="0.85"/>
    <row r="8" spans="1:1" ht="36.75" x14ac:dyDescent="0.85">
      <c r="A8" s="290" t="s">
        <v>649</v>
      </c>
    </row>
    <row r="9" spans="1:1" ht="18.75" customHeight="1" x14ac:dyDescent="0.85"/>
    <row r="10" spans="1:1" ht="53.25" x14ac:dyDescent="1.1499999999999999">
      <c r="A10" s="291" t="s">
        <v>926</v>
      </c>
    </row>
    <row r="11" spans="1:1" ht="36.75" x14ac:dyDescent="0.85"/>
    <row r="12" spans="1:1" ht="36.75" x14ac:dyDescent="0.85"/>
    <row r="13" spans="1:1" ht="36.75" x14ac:dyDescent="0.85">
      <c r="A13" s="290" t="s">
        <v>650</v>
      </c>
    </row>
    <row r="14" spans="1:1" ht="18.75" customHeight="1" x14ac:dyDescent="0.85"/>
    <row r="15" spans="1:1" ht="48" x14ac:dyDescent="1.05">
      <c r="A15" s="293" t="s">
        <v>651</v>
      </c>
    </row>
  </sheetData>
  <phoneticPr fontId="0" type="noConversion"/>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6:A15"/>
  <sheetViews>
    <sheetView rightToLeft="1" zoomScale="50" zoomScaleNormal="50" workbookViewId="0"/>
  </sheetViews>
  <sheetFormatPr defaultRowHeight="20.100000000000001" customHeight="1" x14ac:dyDescent="0.85"/>
  <cols>
    <col min="1" max="1" width="90.42578125" style="290" customWidth="1"/>
    <col min="2" max="16384" width="9.140625" style="47"/>
  </cols>
  <sheetData>
    <row r="6" spans="1:1" ht="19.5" customHeight="1" x14ac:dyDescent="0.85"/>
    <row r="8" spans="1:1" ht="36.75" x14ac:dyDescent="0.85">
      <c r="A8" s="290" t="s">
        <v>561</v>
      </c>
    </row>
    <row r="9" spans="1:1" ht="18.75" customHeight="1" x14ac:dyDescent="0.85"/>
    <row r="10" spans="1:1" ht="53.25" x14ac:dyDescent="1.1499999999999999">
      <c r="A10" s="291" t="s">
        <v>1561</v>
      </c>
    </row>
    <row r="11" spans="1:1" ht="36.75" x14ac:dyDescent="0.85"/>
    <row r="12" spans="1:1" ht="36.75" x14ac:dyDescent="0.85"/>
    <row r="13" spans="1:1" ht="36.75" x14ac:dyDescent="0.85">
      <c r="A13" s="290" t="s">
        <v>562</v>
      </c>
    </row>
    <row r="14" spans="1:1" ht="18.75" customHeight="1" x14ac:dyDescent="0.85"/>
    <row r="15" spans="1:1" ht="48" x14ac:dyDescent="1.05">
      <c r="A15" s="293" t="s">
        <v>1562</v>
      </c>
    </row>
  </sheetData>
  <printOptions horizontalCentered="1" verticalCentered="1"/>
  <pageMargins left="0.314" right="0.314" top="0.59055118110236204" bottom="0.59055118110236204" header="0.511811023622047" footer="0.511811023622047"/>
  <pageSetup paperSize="9" fitToWidth="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1"/>
  <dimension ref="B1:W88"/>
  <sheetViews>
    <sheetView rightToLeft="1" view="pageBreakPreview" zoomScale="50" zoomScaleNormal="55" zoomScaleSheetLayoutView="50" workbookViewId="0"/>
  </sheetViews>
  <sheetFormatPr defaultRowHeight="15" x14ac:dyDescent="0.35"/>
  <cols>
    <col min="1" max="1" width="5" style="48" customWidth="1"/>
    <col min="2" max="2" width="59" style="48" customWidth="1"/>
    <col min="3" max="8" width="15.85546875" style="48" customWidth="1"/>
    <col min="9" max="9" width="65" style="48" customWidth="1"/>
    <col min="10" max="11" width="13.85546875" style="48" bestFit="1" customWidth="1"/>
    <col min="12" max="12" width="13.28515625" style="48" customWidth="1"/>
    <col min="13" max="13" width="18.140625" style="48" bestFit="1" customWidth="1"/>
    <col min="14" max="14" width="17.5703125" style="48" bestFit="1" customWidth="1"/>
    <col min="15" max="16" width="18.14062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8.1" customHeight="1" x14ac:dyDescent="0.85">
      <c r="B3" s="1771" t="s">
        <v>1901</v>
      </c>
      <c r="C3" s="1772"/>
      <c r="D3" s="1772"/>
      <c r="E3" s="1772"/>
      <c r="F3" s="1772"/>
      <c r="G3" s="1772"/>
      <c r="H3" s="1772"/>
      <c r="I3" s="1772"/>
    </row>
    <row r="4" spans="2:23" ht="18.75" customHeight="1" x14ac:dyDescent="0.85">
      <c r="B4" s="688"/>
      <c r="C4" s="689"/>
      <c r="D4" s="689"/>
      <c r="E4" s="689"/>
      <c r="F4" s="689"/>
      <c r="G4" s="689"/>
      <c r="H4" s="689"/>
      <c r="I4" s="689"/>
    </row>
    <row r="5" spans="2:23" ht="38.1" customHeight="1" x14ac:dyDescent="0.85">
      <c r="B5" s="1771" t="s">
        <v>1902</v>
      </c>
      <c r="C5" s="1771"/>
      <c r="D5" s="1771"/>
      <c r="E5" s="1771"/>
      <c r="F5" s="1771"/>
      <c r="G5" s="1771"/>
      <c r="H5" s="1771"/>
      <c r="I5" s="1771"/>
    </row>
    <row r="6" spans="2:23" s="5" customFormat="1" ht="19.5" customHeight="1" x14ac:dyDescent="0.65">
      <c r="B6" s="2"/>
      <c r="C6" s="2"/>
      <c r="D6" s="2"/>
      <c r="E6" s="2"/>
      <c r="F6" s="2"/>
      <c r="G6" s="2"/>
      <c r="H6" s="2"/>
      <c r="I6" s="2"/>
      <c r="J6" s="42"/>
      <c r="K6" s="42"/>
      <c r="L6" s="42"/>
      <c r="M6" s="42"/>
      <c r="N6" s="42"/>
      <c r="O6" s="42"/>
      <c r="P6" s="42"/>
      <c r="Q6" s="2"/>
      <c r="R6" s="42"/>
      <c r="S6" s="42"/>
      <c r="T6" s="42"/>
      <c r="U6" s="42"/>
    </row>
    <row r="7" spans="2:23" s="1104" customFormat="1" ht="20.100000000000001" customHeight="1" x14ac:dyDescent="0.2">
      <c r="B7" s="1105" t="s">
        <v>716</v>
      </c>
      <c r="C7" s="1423"/>
      <c r="D7" s="1423"/>
      <c r="E7" s="1423"/>
      <c r="F7" s="1423"/>
      <c r="G7" s="1423"/>
      <c r="H7" s="1423"/>
      <c r="I7" s="1106" t="s">
        <v>1756</v>
      </c>
    </row>
    <row r="8" spans="2:23" ht="16.5" customHeight="1" thickBot="1" x14ac:dyDescent="0.7">
      <c r="B8" s="101"/>
      <c r="C8" s="1594"/>
      <c r="D8" s="1594"/>
      <c r="E8" s="1594"/>
      <c r="F8" s="1595"/>
      <c r="G8" s="1595"/>
      <c r="H8" s="1595"/>
      <c r="I8" s="99"/>
      <c r="J8" s="42"/>
      <c r="K8" s="42"/>
      <c r="L8" s="42"/>
      <c r="M8" s="42"/>
      <c r="N8" s="42"/>
      <c r="O8" s="42"/>
      <c r="P8" s="42"/>
      <c r="R8" s="42"/>
      <c r="S8" s="42"/>
      <c r="T8" s="42"/>
      <c r="U8" s="42"/>
    </row>
    <row r="9" spans="2:23" s="258" customFormat="1" ht="24.95" customHeight="1" thickTop="1" x14ac:dyDescent="0.7">
      <c r="B9" s="1940" t="s">
        <v>887</v>
      </c>
      <c r="C9" s="1758">
        <v>2010</v>
      </c>
      <c r="D9" s="1758">
        <v>2011</v>
      </c>
      <c r="E9" s="1758">
        <v>2012</v>
      </c>
      <c r="F9" s="1758">
        <v>2013</v>
      </c>
      <c r="G9" s="1758">
        <v>2014</v>
      </c>
      <c r="H9" s="1758" t="s">
        <v>1934</v>
      </c>
      <c r="I9" s="1943" t="s">
        <v>886</v>
      </c>
    </row>
    <row r="10" spans="2:23" s="258" customFormat="1" ht="24.95" customHeight="1" x14ac:dyDescent="0.7">
      <c r="B10" s="1941"/>
      <c r="C10" s="1759"/>
      <c r="D10" s="1759"/>
      <c r="E10" s="1759"/>
      <c r="F10" s="1759"/>
      <c r="G10" s="1759"/>
      <c r="H10" s="1759"/>
      <c r="I10" s="1972"/>
    </row>
    <row r="11" spans="2:23" s="258" customFormat="1" ht="24.95" customHeight="1" x14ac:dyDescent="0.7">
      <c r="B11" s="1942"/>
      <c r="C11" s="1760"/>
      <c r="D11" s="1760"/>
      <c r="E11" s="1760"/>
      <c r="F11" s="1760"/>
      <c r="G11" s="1760"/>
      <c r="H11" s="1760"/>
      <c r="I11" s="1973"/>
    </row>
    <row r="12" spans="2:23" s="258" customFormat="1" ht="15" customHeight="1" x14ac:dyDescent="0.7">
      <c r="B12" s="482"/>
      <c r="C12" s="574"/>
      <c r="D12" s="574"/>
      <c r="E12" s="574"/>
      <c r="F12" s="574"/>
      <c r="G12" s="574"/>
      <c r="H12" s="574"/>
      <c r="I12" s="585"/>
      <c r="N12" s="1414"/>
      <c r="O12" s="1414"/>
      <c r="P12" s="1414"/>
    </row>
    <row r="13" spans="2:23" s="365" customFormat="1" ht="38.1" customHeight="1" x14ac:dyDescent="0.2">
      <c r="B13" s="1328" t="s">
        <v>221</v>
      </c>
      <c r="C13" s="1289"/>
      <c r="D13" s="1289"/>
      <c r="E13" s="1289"/>
      <c r="F13" s="1289"/>
      <c r="G13" s="1289"/>
      <c r="H13" s="1289"/>
      <c r="I13" s="1421" t="s">
        <v>222</v>
      </c>
      <c r="J13" s="1416"/>
      <c r="K13" s="1416"/>
      <c r="L13" s="1416"/>
      <c r="M13" s="1416"/>
      <c r="N13" s="602"/>
      <c r="O13" s="602"/>
      <c r="P13" s="602"/>
    </row>
    <row r="14" spans="2:23" s="365" customFormat="1" ht="30.75" x14ac:dyDescent="0.2">
      <c r="B14" s="1108"/>
      <c r="C14" s="1289"/>
      <c r="D14" s="1289"/>
      <c r="E14" s="1289"/>
      <c r="F14" s="1289"/>
      <c r="G14" s="1289"/>
      <c r="H14" s="1289"/>
      <c r="I14" s="854"/>
    </row>
    <row r="15" spans="2:23" s="360" customFormat="1" ht="38.1" customHeight="1" x14ac:dyDescent="0.2">
      <c r="B15" s="1419" t="s">
        <v>438</v>
      </c>
      <c r="C15" s="878">
        <v>5043886</v>
      </c>
      <c r="D15" s="878">
        <v>5611444</v>
      </c>
      <c r="E15" s="878">
        <v>5360189</v>
      </c>
      <c r="F15" s="878">
        <v>5723551.2182906717</v>
      </c>
      <c r="G15" s="878">
        <v>7002931.7533019967</v>
      </c>
      <c r="H15" s="878">
        <v>8854361.1950335596</v>
      </c>
      <c r="I15" s="724" t="s">
        <v>768</v>
      </c>
    </row>
    <row r="16" spans="2:23" s="365" customFormat="1" ht="38.1" customHeight="1" x14ac:dyDescent="0.2">
      <c r="B16" s="1108" t="s">
        <v>769</v>
      </c>
      <c r="C16" s="882">
        <v>2209369</v>
      </c>
      <c r="D16" s="882">
        <v>2358724</v>
      </c>
      <c r="E16" s="882">
        <v>2335347</v>
      </c>
      <c r="F16" s="882">
        <v>2785990.5079068197</v>
      </c>
      <c r="G16" s="882">
        <v>3390916.9027822968</v>
      </c>
      <c r="H16" s="882">
        <v>4121705.4661655445</v>
      </c>
      <c r="I16" s="854" t="s">
        <v>770</v>
      </c>
      <c r="J16" s="360"/>
      <c r="K16" s="360"/>
      <c r="L16" s="360"/>
      <c r="M16" s="360"/>
      <c r="N16" s="360"/>
      <c r="P16" s="360"/>
    </row>
    <row r="17" spans="2:16" s="365" customFormat="1" ht="38.1" customHeight="1" x14ac:dyDescent="0.2">
      <c r="B17" s="1107" t="s">
        <v>771</v>
      </c>
      <c r="C17" s="878">
        <v>2834517</v>
      </c>
      <c r="D17" s="878">
        <v>3252720</v>
      </c>
      <c r="E17" s="878">
        <v>3024842</v>
      </c>
      <c r="F17" s="878">
        <v>2937560.710383852</v>
      </c>
      <c r="G17" s="878">
        <v>3612014.8505197</v>
      </c>
      <c r="H17" s="878">
        <v>4732655.7288680151</v>
      </c>
      <c r="I17" s="724" t="s">
        <v>772</v>
      </c>
      <c r="J17" s="360"/>
      <c r="K17" s="360"/>
      <c r="L17" s="360"/>
      <c r="M17" s="360"/>
      <c r="N17" s="360"/>
      <c r="P17" s="360"/>
    </row>
    <row r="18" spans="2:16" s="365" customFormat="1" ht="38.1" customHeight="1" x14ac:dyDescent="0.2">
      <c r="B18" s="1108" t="s">
        <v>773</v>
      </c>
      <c r="C18" s="882">
        <v>121093</v>
      </c>
      <c r="D18" s="882">
        <v>139631</v>
      </c>
      <c r="E18" s="882">
        <v>132560</v>
      </c>
      <c r="F18" s="882">
        <v>141889.75571602999</v>
      </c>
      <c r="G18" s="882">
        <v>170464.81629552122</v>
      </c>
      <c r="H18" s="882">
        <v>199402.45236166212</v>
      </c>
      <c r="I18" s="854" t="s">
        <v>774</v>
      </c>
      <c r="J18" s="360"/>
      <c r="K18" s="360"/>
      <c r="L18" s="360"/>
      <c r="M18" s="360"/>
      <c r="N18" s="360"/>
      <c r="P18" s="360"/>
    </row>
    <row r="19" spans="2:16" s="365" customFormat="1" ht="38.1" customHeight="1" x14ac:dyDescent="0.2">
      <c r="B19" s="1108" t="s">
        <v>775</v>
      </c>
      <c r="C19" s="882">
        <v>2713424</v>
      </c>
      <c r="D19" s="882">
        <v>3113089</v>
      </c>
      <c r="E19" s="882">
        <v>2892282</v>
      </c>
      <c r="F19" s="882">
        <v>2795670.9546678225</v>
      </c>
      <c r="G19" s="882">
        <v>3441550.0342241791</v>
      </c>
      <c r="H19" s="882">
        <v>4533253.2765063532</v>
      </c>
      <c r="I19" s="854" t="s">
        <v>872</v>
      </c>
      <c r="J19" s="360"/>
      <c r="K19" s="360"/>
      <c r="L19" s="360"/>
      <c r="M19" s="360"/>
      <c r="N19" s="360"/>
      <c r="P19" s="360"/>
    </row>
    <row r="20" spans="2:16" s="365" customFormat="1" ht="38.1" customHeight="1" x14ac:dyDescent="0.2">
      <c r="B20" s="1108" t="s">
        <v>34</v>
      </c>
      <c r="C20" s="882">
        <v>2095</v>
      </c>
      <c r="D20" s="882">
        <v>-203286</v>
      </c>
      <c r="E20" s="882">
        <v>-252966</v>
      </c>
      <c r="F20" s="882">
        <v>-273423.8</v>
      </c>
      <c r="G20" s="882">
        <v>-39764.704470825098</v>
      </c>
      <c r="H20" s="882">
        <v>67759.06</v>
      </c>
      <c r="I20" s="854" t="s">
        <v>3</v>
      </c>
      <c r="J20" s="360"/>
      <c r="K20" s="360"/>
      <c r="L20" s="360"/>
      <c r="M20" s="360"/>
      <c r="N20" s="360"/>
      <c r="P20" s="360"/>
    </row>
    <row r="21" spans="2:16" s="365" customFormat="1" ht="38.1" customHeight="1" x14ac:dyDescent="0.2">
      <c r="B21" s="1108" t="s">
        <v>836</v>
      </c>
      <c r="C21" s="882">
        <v>2832422</v>
      </c>
      <c r="D21" s="882">
        <v>3456006</v>
      </c>
      <c r="E21" s="882">
        <v>3277808</v>
      </c>
      <c r="F21" s="882">
        <v>3210984.5103838518</v>
      </c>
      <c r="G21" s="882">
        <v>3651779.5549905249</v>
      </c>
      <c r="H21" s="882">
        <v>4664896.6688680155</v>
      </c>
      <c r="I21" s="854" t="s">
        <v>219</v>
      </c>
      <c r="J21" s="360"/>
      <c r="K21" s="360"/>
      <c r="L21" s="360"/>
      <c r="M21" s="360"/>
      <c r="N21" s="360"/>
      <c r="P21" s="360"/>
    </row>
    <row r="22" spans="2:16" s="360" customFormat="1" ht="38.1" customHeight="1" x14ac:dyDescent="0.2">
      <c r="B22" s="1107" t="s">
        <v>2</v>
      </c>
      <c r="C22" s="878">
        <v>2711329</v>
      </c>
      <c r="D22" s="878">
        <v>3316375</v>
      </c>
      <c r="E22" s="878">
        <v>3145248</v>
      </c>
      <c r="F22" s="878">
        <v>3069094.7546678218</v>
      </c>
      <c r="G22" s="878">
        <v>3481314.7386950036</v>
      </c>
      <c r="H22" s="878">
        <v>4465494.2165063536</v>
      </c>
      <c r="I22" s="724" t="s">
        <v>220</v>
      </c>
    </row>
    <row r="23" spans="2:16" s="365" customFormat="1" ht="35.1" customHeight="1" thickBot="1" x14ac:dyDescent="0.25">
      <c r="B23" s="1420"/>
      <c r="C23" s="1547"/>
      <c r="D23" s="1547"/>
      <c r="E23" s="1547"/>
      <c r="F23" s="1547"/>
      <c r="G23" s="1547"/>
      <c r="H23" s="1547"/>
      <c r="I23" s="1422"/>
      <c r="K23" s="360"/>
      <c r="L23" s="360"/>
      <c r="M23" s="360"/>
      <c r="N23" s="360"/>
      <c r="O23" s="360"/>
      <c r="P23" s="360"/>
    </row>
    <row r="24" spans="2:16" s="365" customFormat="1" ht="15" customHeight="1" thickTop="1" x14ac:dyDescent="0.2">
      <c r="B24" s="1108"/>
      <c r="C24" s="882"/>
      <c r="D24" s="882"/>
      <c r="E24" s="882"/>
      <c r="F24" s="882"/>
      <c r="G24" s="882"/>
      <c r="H24" s="882"/>
      <c r="I24" s="854"/>
      <c r="K24" s="360"/>
      <c r="L24" s="360"/>
      <c r="M24" s="360"/>
      <c r="N24" s="360"/>
      <c r="O24" s="360"/>
      <c r="P24" s="360"/>
    </row>
    <row r="25" spans="2:16" s="365" customFormat="1" ht="38.1" customHeight="1" x14ac:dyDescent="0.2">
      <c r="B25" s="1328" t="s">
        <v>51</v>
      </c>
      <c r="C25" s="1417"/>
      <c r="D25" s="1417"/>
      <c r="E25" s="1417"/>
      <c r="F25" s="1417"/>
      <c r="G25" s="1417"/>
      <c r="H25" s="1417"/>
      <c r="I25" s="853" t="s">
        <v>407</v>
      </c>
      <c r="J25" s="1418"/>
      <c r="K25" s="360"/>
      <c r="L25" s="360"/>
      <c r="M25" s="360"/>
      <c r="N25" s="360"/>
      <c r="O25" s="360"/>
      <c r="P25" s="360"/>
    </row>
    <row r="26" spans="2:16" s="365" customFormat="1" ht="30.75" x14ac:dyDescent="0.2">
      <c r="B26" s="1108"/>
      <c r="C26" s="1417"/>
      <c r="D26" s="1417"/>
      <c r="E26" s="1417"/>
      <c r="F26" s="1417"/>
      <c r="G26" s="1417"/>
      <c r="H26" s="1417"/>
      <c r="I26" s="854"/>
      <c r="K26" s="360"/>
      <c r="L26" s="360"/>
      <c r="M26" s="360"/>
      <c r="N26" s="360"/>
      <c r="O26" s="360"/>
      <c r="P26" s="360"/>
    </row>
    <row r="27" spans="2:16" s="360" customFormat="1" ht="38.1" customHeight="1" x14ac:dyDescent="0.2">
      <c r="B27" s="1419" t="s">
        <v>438</v>
      </c>
      <c r="C27" s="878">
        <v>2529715</v>
      </c>
      <c r="D27" s="878">
        <v>2531868</v>
      </c>
      <c r="E27" s="878">
        <v>1982607</v>
      </c>
      <c r="F27" s="878">
        <v>1409141.2254640281</v>
      </c>
      <c r="G27" s="878">
        <v>1403029.9949579514</v>
      </c>
      <c r="H27" s="878">
        <v>1369358.5933216223</v>
      </c>
      <c r="I27" s="724" t="s">
        <v>768</v>
      </c>
    </row>
    <row r="28" spans="2:16" s="365" customFormat="1" ht="38.1" customHeight="1" x14ac:dyDescent="0.2">
      <c r="B28" s="1108" t="s">
        <v>769</v>
      </c>
      <c r="C28" s="882">
        <v>1035120</v>
      </c>
      <c r="D28" s="882">
        <v>994677</v>
      </c>
      <c r="E28" s="882">
        <v>850297</v>
      </c>
      <c r="F28" s="882">
        <v>574629.73593976314</v>
      </c>
      <c r="G28" s="882">
        <v>654559.48743012885</v>
      </c>
      <c r="H28" s="882">
        <v>644744.04636057501</v>
      </c>
      <c r="I28" s="854" t="s">
        <v>770</v>
      </c>
      <c r="K28" s="360"/>
      <c r="L28" s="360"/>
      <c r="M28" s="360"/>
      <c r="N28" s="360"/>
      <c r="O28" s="360"/>
      <c r="P28" s="360"/>
    </row>
    <row r="29" spans="2:16" s="365" customFormat="1" ht="38.1" customHeight="1" x14ac:dyDescent="0.2">
      <c r="B29" s="1107" t="s">
        <v>771</v>
      </c>
      <c r="C29" s="878">
        <v>1494595</v>
      </c>
      <c r="D29" s="878">
        <v>1537191</v>
      </c>
      <c r="E29" s="878">
        <v>1132310</v>
      </c>
      <c r="F29" s="878">
        <v>834511.48952426494</v>
      </c>
      <c r="G29" s="878">
        <v>748470.50752782251</v>
      </c>
      <c r="H29" s="878">
        <v>724614.54696104734</v>
      </c>
      <c r="I29" s="724" t="s">
        <v>772</v>
      </c>
      <c r="K29" s="360"/>
      <c r="L29" s="360"/>
      <c r="M29" s="360"/>
      <c r="N29" s="360"/>
      <c r="O29" s="360"/>
      <c r="P29" s="360"/>
    </row>
    <row r="30" spans="2:16" s="365" customFormat="1" ht="38.1" customHeight="1" x14ac:dyDescent="0.2">
      <c r="B30" s="1108" t="s">
        <v>773</v>
      </c>
      <c r="C30" s="882">
        <v>56934</v>
      </c>
      <c r="D30" s="882">
        <v>56102</v>
      </c>
      <c r="E30" s="882">
        <v>43931</v>
      </c>
      <c r="F30" s="882">
        <v>29847.731914817574</v>
      </c>
      <c r="G30" s="882">
        <v>29622.10418842818</v>
      </c>
      <c r="H30" s="882">
        <v>28464.44519872297</v>
      </c>
      <c r="I30" s="854" t="s">
        <v>774</v>
      </c>
      <c r="K30" s="360"/>
      <c r="L30" s="360"/>
      <c r="M30" s="360"/>
      <c r="N30" s="360"/>
      <c r="O30" s="360"/>
      <c r="P30" s="360"/>
    </row>
    <row r="31" spans="2:16" s="365" customFormat="1" ht="38.1" customHeight="1" x14ac:dyDescent="0.2">
      <c r="B31" s="1108" t="s">
        <v>775</v>
      </c>
      <c r="C31" s="882">
        <v>1437661</v>
      </c>
      <c r="D31" s="882">
        <v>1481089</v>
      </c>
      <c r="E31" s="882">
        <v>1088379</v>
      </c>
      <c r="F31" s="882">
        <v>804663.75760944746</v>
      </c>
      <c r="G31" s="882">
        <v>718848.40333939414</v>
      </c>
      <c r="H31" s="882">
        <v>696149.30176232499</v>
      </c>
      <c r="I31" s="854" t="s">
        <v>872</v>
      </c>
      <c r="K31" s="360"/>
      <c r="L31" s="360"/>
      <c r="M31" s="360"/>
      <c r="N31" s="360"/>
      <c r="O31" s="360"/>
      <c r="P31" s="360"/>
    </row>
    <row r="32" spans="2:16" s="365" customFormat="1" ht="38.1" customHeight="1" x14ac:dyDescent="0.2">
      <c r="B32" s="1108" t="s">
        <v>34</v>
      </c>
      <c r="C32" s="882">
        <v>-30889</v>
      </c>
      <c r="D32" s="882">
        <v>-109989</v>
      </c>
      <c r="E32" s="882">
        <v>-122971</v>
      </c>
      <c r="F32" s="882">
        <v>-120289</v>
      </c>
      <c r="G32" s="882">
        <v>-32801.426631939197</v>
      </c>
      <c r="H32" s="882">
        <v>3661.52708652823</v>
      </c>
      <c r="I32" s="854" t="s">
        <v>3</v>
      </c>
      <c r="K32" s="360"/>
      <c r="L32" s="360"/>
      <c r="M32" s="360"/>
      <c r="N32" s="360"/>
      <c r="O32" s="360"/>
      <c r="P32" s="360"/>
    </row>
    <row r="33" spans="2:16" s="365" customFormat="1" ht="38.1" customHeight="1" x14ac:dyDescent="0.2">
      <c r="B33" s="1108" t="s">
        <v>836</v>
      </c>
      <c r="C33" s="882">
        <v>1525484</v>
      </c>
      <c r="D33" s="882">
        <v>1647180</v>
      </c>
      <c r="E33" s="882">
        <v>1255281</v>
      </c>
      <c r="F33" s="882">
        <v>954800.48952426494</v>
      </c>
      <c r="G33" s="882">
        <v>781271.93415976176</v>
      </c>
      <c r="H33" s="882">
        <v>720953.01987451909</v>
      </c>
      <c r="I33" s="854" t="s">
        <v>219</v>
      </c>
      <c r="K33" s="360"/>
      <c r="L33" s="360"/>
      <c r="M33" s="360"/>
      <c r="N33" s="360"/>
      <c r="O33" s="360"/>
      <c r="P33" s="360"/>
    </row>
    <row r="34" spans="2:16" s="360" customFormat="1" ht="38.1" customHeight="1" x14ac:dyDescent="0.2">
      <c r="B34" s="1107" t="s">
        <v>2</v>
      </c>
      <c r="C34" s="878">
        <v>1468550</v>
      </c>
      <c r="D34" s="878">
        <v>1591078</v>
      </c>
      <c r="E34" s="878">
        <v>1211350</v>
      </c>
      <c r="F34" s="878">
        <v>924952.75760944735</v>
      </c>
      <c r="G34" s="878">
        <v>751649.82997133362</v>
      </c>
      <c r="H34" s="878">
        <v>692488.57467579609</v>
      </c>
      <c r="I34" s="724" t="s">
        <v>220</v>
      </c>
    </row>
    <row r="35" spans="2:16" s="258" customFormat="1" ht="35.1" customHeight="1" thickBot="1" x14ac:dyDescent="0.75">
      <c r="B35" s="587"/>
      <c r="C35" s="1548"/>
      <c r="D35" s="1548"/>
      <c r="E35" s="1548"/>
      <c r="F35" s="1548"/>
      <c r="G35" s="1548"/>
      <c r="H35" s="1548"/>
      <c r="I35" s="588"/>
      <c r="L35" s="359"/>
      <c r="M35" s="359"/>
      <c r="N35" s="359"/>
      <c r="O35" s="359"/>
      <c r="P35" s="359"/>
    </row>
    <row r="36" spans="2:16" ht="9" customHeight="1" thickTop="1" x14ac:dyDescent="0.5">
      <c r="B36" s="114"/>
      <c r="C36" s="115"/>
      <c r="D36" s="115"/>
      <c r="E36" s="115"/>
      <c r="F36" s="115"/>
      <c r="G36" s="115"/>
      <c r="H36" s="115"/>
      <c r="I36" s="115"/>
      <c r="J36" s="51"/>
      <c r="K36" s="51"/>
      <c r="L36" s="113"/>
      <c r="M36" s="113"/>
      <c r="N36" s="113"/>
      <c r="O36" s="113"/>
      <c r="P36" s="113"/>
    </row>
    <row r="37" spans="2:16" s="417" customFormat="1" ht="18.75" customHeight="1" x14ac:dyDescent="0.5">
      <c r="B37" s="334" t="s">
        <v>1783</v>
      </c>
      <c r="C37" s="334"/>
      <c r="D37" s="334"/>
      <c r="E37" s="334"/>
      <c r="F37" s="334"/>
      <c r="G37" s="334"/>
      <c r="H37" s="334"/>
      <c r="I37" s="334" t="s">
        <v>1784</v>
      </c>
      <c r="L37" s="418"/>
      <c r="M37" s="418"/>
      <c r="N37" s="418"/>
      <c r="O37" s="418"/>
      <c r="P37" s="1424"/>
    </row>
    <row r="38" spans="2:16" s="417" customFormat="1" ht="22.5" x14ac:dyDescent="0.5">
      <c r="B38" s="573"/>
      <c r="C38" s="1425"/>
      <c r="D38" s="1425"/>
      <c r="E38" s="1425"/>
      <c r="F38" s="1425"/>
      <c r="G38" s="1425"/>
      <c r="H38" s="1425"/>
      <c r="I38" s="711"/>
      <c r="L38" s="418"/>
      <c r="M38" s="418"/>
      <c r="N38" s="418"/>
      <c r="O38" s="418"/>
      <c r="P38" s="418"/>
    </row>
    <row r="39" spans="2:16" x14ac:dyDescent="0.35">
      <c r="B39" s="115"/>
      <c r="C39" s="115"/>
      <c r="D39" s="115"/>
      <c r="E39" s="115"/>
      <c r="F39" s="115"/>
      <c r="G39" s="115"/>
      <c r="H39" s="115"/>
      <c r="I39" s="115"/>
    </row>
    <row r="40" spans="2:16" x14ac:dyDescent="0.35">
      <c r="B40" s="115"/>
      <c r="C40" s="115"/>
      <c r="D40" s="115"/>
      <c r="E40" s="115"/>
      <c r="F40" s="115"/>
      <c r="G40" s="115"/>
      <c r="H40" s="115"/>
      <c r="I40" s="115"/>
    </row>
    <row r="41" spans="2:16" x14ac:dyDescent="0.35">
      <c r="B41" s="115"/>
      <c r="C41" s="115"/>
      <c r="D41" s="115"/>
      <c r="E41" s="115"/>
      <c r="F41" s="115"/>
      <c r="G41" s="115"/>
      <c r="H41" s="115"/>
      <c r="I41" s="115"/>
    </row>
    <row r="42" spans="2:16" x14ac:dyDescent="0.35">
      <c r="C42" s="115"/>
      <c r="D42" s="115"/>
      <c r="E42" s="115"/>
      <c r="F42" s="115"/>
      <c r="G42" s="115"/>
      <c r="H42" s="115"/>
    </row>
    <row r="43" spans="2:16" x14ac:dyDescent="0.35">
      <c r="C43" s="115"/>
      <c r="D43" s="115"/>
      <c r="E43" s="115"/>
      <c r="F43" s="115"/>
      <c r="G43" s="115"/>
      <c r="H43" s="115"/>
    </row>
    <row r="44" spans="2:16" x14ac:dyDescent="0.35">
      <c r="C44" s="115"/>
      <c r="D44" s="115"/>
      <c r="E44" s="115"/>
      <c r="F44" s="115"/>
      <c r="G44" s="115"/>
      <c r="H44" s="115"/>
    </row>
    <row r="45" spans="2:16" x14ac:dyDescent="0.35">
      <c r="C45" s="115"/>
      <c r="D45" s="115"/>
      <c r="E45" s="115"/>
      <c r="F45" s="115"/>
      <c r="G45" s="115"/>
      <c r="H45" s="115"/>
    </row>
    <row r="46" spans="2:16" x14ac:dyDescent="0.35">
      <c r="C46" s="115"/>
      <c r="D46" s="115"/>
      <c r="E46" s="115"/>
      <c r="F46" s="115"/>
      <c r="G46" s="115"/>
      <c r="H46" s="115"/>
    </row>
    <row r="47" spans="2:16" x14ac:dyDescent="0.35">
      <c r="C47" s="115"/>
      <c r="D47" s="115"/>
      <c r="E47" s="115"/>
      <c r="F47" s="115"/>
      <c r="G47" s="115"/>
      <c r="H47" s="115"/>
    </row>
    <row r="48" spans="2:16" x14ac:dyDescent="0.35">
      <c r="C48" s="115"/>
      <c r="D48" s="115"/>
      <c r="E48" s="115"/>
      <c r="F48" s="115"/>
      <c r="G48" s="115"/>
      <c r="H48" s="115"/>
    </row>
    <row r="49" spans="3:8" x14ac:dyDescent="0.35">
      <c r="C49" s="115"/>
      <c r="D49" s="115"/>
      <c r="E49" s="115"/>
      <c r="F49" s="115"/>
      <c r="G49" s="115"/>
      <c r="H49" s="115"/>
    </row>
    <row r="50" spans="3:8" x14ac:dyDescent="0.35">
      <c r="C50" s="115"/>
      <c r="D50" s="115"/>
      <c r="E50" s="115"/>
      <c r="F50" s="115"/>
      <c r="G50" s="115"/>
      <c r="H50" s="115"/>
    </row>
    <row r="51" spans="3:8" x14ac:dyDescent="0.35">
      <c r="C51" s="115"/>
      <c r="D51" s="115"/>
      <c r="E51" s="115"/>
      <c r="F51" s="115"/>
      <c r="G51" s="115"/>
      <c r="H51" s="115"/>
    </row>
    <row r="52" spans="3:8" x14ac:dyDescent="0.35">
      <c r="C52" s="115"/>
      <c r="D52" s="115"/>
      <c r="E52" s="115"/>
      <c r="F52" s="115"/>
      <c r="G52" s="115"/>
      <c r="H52" s="115"/>
    </row>
    <row r="53" spans="3:8" x14ac:dyDescent="0.35">
      <c r="C53" s="115"/>
      <c r="D53" s="115"/>
      <c r="E53" s="115"/>
      <c r="F53" s="115"/>
      <c r="G53" s="115"/>
      <c r="H53" s="115"/>
    </row>
    <row r="54" spans="3:8" x14ac:dyDescent="0.35">
      <c r="C54" s="115"/>
      <c r="D54" s="115"/>
      <c r="E54" s="115"/>
      <c r="F54" s="115"/>
      <c r="G54" s="115"/>
      <c r="H54" s="115"/>
    </row>
    <row r="55" spans="3:8" x14ac:dyDescent="0.35">
      <c r="C55" s="115"/>
      <c r="D55" s="115"/>
      <c r="E55" s="115"/>
      <c r="F55" s="115"/>
      <c r="G55" s="115"/>
      <c r="H55" s="115"/>
    </row>
    <row r="56" spans="3:8" x14ac:dyDescent="0.35">
      <c r="C56" s="115"/>
      <c r="D56" s="115"/>
      <c r="E56" s="115"/>
      <c r="F56" s="115"/>
      <c r="G56" s="115"/>
      <c r="H56" s="115"/>
    </row>
    <row r="57" spans="3:8" x14ac:dyDescent="0.35">
      <c r="C57" s="115"/>
      <c r="D57" s="115"/>
      <c r="E57" s="115"/>
      <c r="F57" s="115"/>
      <c r="G57" s="115"/>
      <c r="H57" s="115"/>
    </row>
    <row r="58" spans="3:8" x14ac:dyDescent="0.35">
      <c r="C58" s="115"/>
      <c r="D58" s="115"/>
      <c r="E58" s="115"/>
      <c r="F58" s="115"/>
      <c r="G58" s="115"/>
      <c r="H58" s="115"/>
    </row>
    <row r="59" spans="3:8" x14ac:dyDescent="0.35">
      <c r="C59" s="115"/>
      <c r="D59" s="115"/>
      <c r="E59" s="115"/>
      <c r="F59" s="115"/>
      <c r="G59" s="115"/>
      <c r="H59" s="115"/>
    </row>
    <row r="60" spans="3:8" x14ac:dyDescent="0.35">
      <c r="C60" s="115"/>
      <c r="D60" s="115"/>
      <c r="E60" s="115"/>
      <c r="F60" s="115"/>
      <c r="G60" s="115"/>
      <c r="H60" s="115"/>
    </row>
    <row r="61" spans="3:8" x14ac:dyDescent="0.35">
      <c r="C61" s="115"/>
      <c r="D61" s="115"/>
      <c r="E61" s="115"/>
      <c r="F61" s="115"/>
      <c r="G61" s="115"/>
      <c r="H61" s="115"/>
    </row>
    <row r="62" spans="3:8" x14ac:dyDescent="0.35">
      <c r="C62" s="115"/>
      <c r="D62" s="115"/>
      <c r="E62" s="115"/>
      <c r="F62" s="115"/>
      <c r="G62" s="115"/>
      <c r="H62" s="115"/>
    </row>
    <row r="63" spans="3:8" x14ac:dyDescent="0.35">
      <c r="C63" s="115"/>
      <c r="D63" s="115"/>
      <c r="E63" s="115"/>
      <c r="F63" s="115"/>
      <c r="G63" s="115"/>
      <c r="H63" s="115"/>
    </row>
    <row r="64" spans="3:8" x14ac:dyDescent="0.35">
      <c r="C64" s="115"/>
      <c r="D64" s="115"/>
      <c r="E64" s="115"/>
      <c r="F64" s="115"/>
      <c r="G64" s="115"/>
      <c r="H64" s="115"/>
    </row>
    <row r="65" spans="3:8" x14ac:dyDescent="0.35">
      <c r="C65" s="115"/>
      <c r="D65" s="115"/>
      <c r="E65" s="115"/>
      <c r="F65" s="115"/>
      <c r="G65" s="115"/>
      <c r="H65" s="115"/>
    </row>
    <row r="66" spans="3:8" x14ac:dyDescent="0.35">
      <c r="C66" s="115"/>
      <c r="D66" s="115"/>
      <c r="E66" s="115"/>
      <c r="F66" s="115"/>
      <c r="G66" s="115"/>
      <c r="H66" s="115"/>
    </row>
    <row r="67" spans="3:8" x14ac:dyDescent="0.35">
      <c r="C67" s="115"/>
      <c r="D67" s="115"/>
      <c r="E67" s="115"/>
      <c r="F67" s="115"/>
      <c r="G67" s="115"/>
      <c r="H67" s="115"/>
    </row>
    <row r="68" spans="3:8" x14ac:dyDescent="0.35">
      <c r="C68" s="115"/>
      <c r="D68" s="115"/>
      <c r="E68" s="115"/>
      <c r="F68" s="115"/>
      <c r="G68" s="115"/>
      <c r="H68" s="115"/>
    </row>
    <row r="69" spans="3:8" x14ac:dyDescent="0.35">
      <c r="C69" s="115"/>
      <c r="D69" s="115"/>
      <c r="E69" s="115"/>
      <c r="F69" s="115"/>
      <c r="G69" s="115"/>
      <c r="H69" s="115"/>
    </row>
    <row r="70" spans="3:8" x14ac:dyDescent="0.35">
      <c r="C70" s="115"/>
      <c r="D70" s="115"/>
      <c r="E70" s="115"/>
      <c r="F70" s="115"/>
      <c r="G70" s="115"/>
      <c r="H70" s="115"/>
    </row>
    <row r="71" spans="3:8" x14ac:dyDescent="0.35">
      <c r="C71" s="115"/>
      <c r="D71" s="115"/>
      <c r="E71" s="115"/>
      <c r="F71" s="115"/>
      <c r="G71" s="115"/>
      <c r="H71" s="115"/>
    </row>
    <row r="72" spans="3:8" x14ac:dyDescent="0.35">
      <c r="C72" s="115"/>
      <c r="D72" s="115"/>
      <c r="E72" s="115"/>
      <c r="F72" s="115"/>
      <c r="G72" s="115"/>
      <c r="H72" s="115"/>
    </row>
    <row r="73" spans="3:8" x14ac:dyDescent="0.35">
      <c r="C73" s="115"/>
      <c r="D73" s="115"/>
      <c r="E73" s="115"/>
      <c r="F73" s="115"/>
      <c r="G73" s="115"/>
      <c r="H73" s="115"/>
    </row>
    <row r="74" spans="3:8" x14ac:dyDescent="0.35">
      <c r="C74" s="115"/>
      <c r="D74" s="115"/>
      <c r="E74" s="115"/>
      <c r="F74" s="115"/>
      <c r="G74" s="115"/>
      <c r="H74" s="115"/>
    </row>
    <row r="75" spans="3:8" x14ac:dyDescent="0.35">
      <c r="C75" s="115"/>
      <c r="D75" s="115"/>
      <c r="E75" s="115"/>
      <c r="F75" s="115"/>
      <c r="G75" s="115"/>
      <c r="H75" s="115"/>
    </row>
    <row r="76" spans="3:8" x14ac:dyDescent="0.35">
      <c r="C76" s="115"/>
      <c r="D76" s="115"/>
      <c r="E76" s="115"/>
      <c r="F76" s="115"/>
      <c r="G76" s="115"/>
      <c r="H76" s="115"/>
    </row>
    <row r="77" spans="3:8" x14ac:dyDescent="0.35">
      <c r="C77" s="115"/>
      <c r="D77" s="115"/>
      <c r="E77" s="115"/>
      <c r="F77" s="115"/>
      <c r="G77" s="115"/>
      <c r="H77" s="115"/>
    </row>
    <row r="78" spans="3:8" x14ac:dyDescent="0.35">
      <c r="C78" s="115"/>
      <c r="D78" s="115"/>
      <c r="E78" s="115"/>
      <c r="F78" s="115"/>
      <c r="G78" s="115"/>
      <c r="H78" s="115"/>
    </row>
    <row r="79" spans="3:8" x14ac:dyDescent="0.35">
      <c r="C79" s="115"/>
      <c r="D79" s="115"/>
      <c r="E79" s="115"/>
      <c r="F79" s="115"/>
      <c r="G79" s="115"/>
      <c r="H79" s="115"/>
    </row>
    <row r="80" spans="3:8" x14ac:dyDescent="0.35">
      <c r="C80" s="115"/>
      <c r="D80" s="115"/>
      <c r="E80" s="115"/>
      <c r="F80" s="115"/>
      <c r="G80" s="115"/>
      <c r="H80" s="115"/>
    </row>
    <row r="81" spans="3:8" x14ac:dyDescent="0.35">
      <c r="C81" s="115"/>
      <c r="D81" s="115"/>
      <c r="E81" s="115"/>
      <c r="F81" s="115"/>
      <c r="G81" s="115"/>
      <c r="H81" s="115"/>
    </row>
    <row r="82" spans="3:8" x14ac:dyDescent="0.35">
      <c r="C82" s="115"/>
      <c r="D82" s="115"/>
      <c r="E82" s="115"/>
      <c r="F82" s="115"/>
      <c r="G82" s="115"/>
      <c r="H82" s="115"/>
    </row>
    <row r="83" spans="3:8" x14ac:dyDescent="0.35">
      <c r="C83" s="115"/>
      <c r="D83" s="115"/>
      <c r="E83" s="115"/>
      <c r="F83" s="115"/>
      <c r="G83" s="115"/>
      <c r="H83" s="115"/>
    </row>
    <row r="84" spans="3:8" x14ac:dyDescent="0.35">
      <c r="C84" s="115"/>
      <c r="D84" s="115"/>
      <c r="E84" s="115"/>
      <c r="F84" s="115"/>
      <c r="G84" s="115"/>
      <c r="H84" s="115"/>
    </row>
    <row r="85" spans="3:8" x14ac:dyDescent="0.35">
      <c r="C85" s="115"/>
      <c r="D85" s="115"/>
      <c r="E85" s="115"/>
      <c r="F85" s="115"/>
      <c r="G85" s="115"/>
      <c r="H85" s="115"/>
    </row>
    <row r="86" spans="3:8" x14ac:dyDescent="0.35">
      <c r="C86" s="115"/>
      <c r="D86" s="115"/>
      <c r="E86" s="115"/>
      <c r="F86" s="115"/>
      <c r="G86" s="115"/>
      <c r="H86" s="115"/>
    </row>
    <row r="87" spans="3:8" x14ac:dyDescent="0.35">
      <c r="C87" s="115"/>
      <c r="D87" s="115"/>
      <c r="E87" s="115"/>
      <c r="F87" s="115"/>
      <c r="G87" s="115"/>
      <c r="H87" s="115"/>
    </row>
    <row r="88" spans="3:8" x14ac:dyDescent="0.35">
      <c r="C88" s="115"/>
      <c r="D88" s="115"/>
      <c r="E88" s="115"/>
      <c r="F88" s="115"/>
      <c r="G88" s="115"/>
      <c r="H88" s="115"/>
    </row>
  </sheetData>
  <mergeCells count="10">
    <mergeCell ref="B5:I5"/>
    <mergeCell ref="B3:I3"/>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Roman,Regular"&amp;20- 57 -</oddFooter>
  </headerFooter>
  <colBreaks count="1" manualBreakCount="1">
    <brk id="9" max="104857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2"/>
  <dimension ref="B1:T49"/>
  <sheetViews>
    <sheetView rightToLeft="1" view="pageBreakPreview" zoomScale="50" zoomScaleNormal="50" zoomScaleSheetLayoutView="50" workbookViewId="0"/>
  </sheetViews>
  <sheetFormatPr defaultRowHeight="15" x14ac:dyDescent="0.35"/>
  <cols>
    <col min="1" max="1" width="5" style="48" customWidth="1"/>
    <col min="2" max="2" width="58.42578125" style="48" customWidth="1"/>
    <col min="3" max="8" width="14.7109375" style="48" customWidth="1"/>
    <col min="9" max="9" width="67.42578125" style="48" customWidth="1"/>
    <col min="10" max="12" width="9.85546875" style="48" bestFit="1" customWidth="1"/>
    <col min="13" max="13" width="4.7109375" style="48" bestFit="1" customWidth="1"/>
    <col min="14" max="16384" width="9.140625" style="48"/>
  </cols>
  <sheetData>
    <row r="1" spans="2:20" s="76" customFormat="1" ht="19.5" customHeight="1" x14ac:dyDescent="0.65">
      <c r="C1" s="75"/>
      <c r="D1" s="75"/>
      <c r="E1" s="75"/>
      <c r="F1" s="75"/>
      <c r="G1" s="75"/>
      <c r="H1" s="75"/>
      <c r="I1" s="75"/>
      <c r="J1" s="75"/>
      <c r="K1" s="75"/>
      <c r="L1" s="75"/>
      <c r="M1" s="75"/>
      <c r="N1" s="75"/>
      <c r="O1" s="75"/>
      <c r="P1" s="75"/>
      <c r="Q1" s="75"/>
      <c r="R1" s="75"/>
      <c r="S1" s="75"/>
      <c r="T1" s="75"/>
    </row>
    <row r="2" spans="2:20" s="76" customFormat="1" ht="19.5" customHeight="1" x14ac:dyDescent="0.65">
      <c r="B2" s="75"/>
      <c r="C2" s="75"/>
      <c r="D2" s="75"/>
      <c r="E2" s="75"/>
      <c r="F2" s="75"/>
      <c r="G2" s="75"/>
      <c r="H2" s="75"/>
      <c r="I2" s="75"/>
      <c r="J2" s="75"/>
      <c r="K2" s="75"/>
      <c r="L2" s="75"/>
      <c r="M2" s="75"/>
      <c r="N2" s="75"/>
      <c r="O2" s="75"/>
      <c r="P2" s="75"/>
      <c r="Q2" s="75"/>
      <c r="R2" s="75"/>
      <c r="S2" s="75"/>
    </row>
    <row r="3" spans="2:20" ht="30" customHeight="1" x14ac:dyDescent="0.7">
      <c r="B3" s="1959" t="s">
        <v>1903</v>
      </c>
      <c r="C3" s="1959"/>
      <c r="D3" s="1959"/>
      <c r="E3" s="1959"/>
      <c r="F3" s="1959"/>
      <c r="G3" s="1959"/>
      <c r="H3" s="1959"/>
      <c r="I3" s="1959"/>
      <c r="J3" s="109"/>
      <c r="K3" s="109"/>
      <c r="L3" s="109"/>
    </row>
    <row r="4" spans="2:20" s="5" customFormat="1" ht="25.5" customHeight="1" x14ac:dyDescent="0.5">
      <c r="B4" s="1546"/>
      <c r="C4" s="1546"/>
      <c r="D4" s="1546"/>
      <c r="E4" s="1546"/>
      <c r="F4" s="1546"/>
      <c r="G4" s="1546"/>
      <c r="H4" s="1546"/>
      <c r="I4" s="1546"/>
    </row>
    <row r="5" spans="2:20" ht="30" customHeight="1" x14ac:dyDescent="0.35">
      <c r="B5" s="1959" t="s">
        <v>1904</v>
      </c>
      <c r="C5" s="1959"/>
      <c r="D5" s="1959"/>
      <c r="E5" s="1959"/>
      <c r="F5" s="1959"/>
      <c r="G5" s="1959"/>
      <c r="H5" s="1959"/>
      <c r="I5" s="1959"/>
    </row>
    <row r="6" spans="2:20" s="5" customFormat="1" ht="19.5" customHeight="1" x14ac:dyDescent="0.65">
      <c r="C6" s="2"/>
      <c r="D6" s="2"/>
      <c r="E6" s="2"/>
      <c r="F6" s="2"/>
      <c r="G6" s="2"/>
      <c r="H6" s="2"/>
      <c r="I6" s="2"/>
      <c r="J6" s="2"/>
      <c r="K6" s="2"/>
      <c r="L6" s="2"/>
      <c r="M6" s="2"/>
      <c r="N6" s="2"/>
      <c r="O6" s="2"/>
      <c r="P6" s="2"/>
      <c r="Q6" s="2"/>
    </row>
    <row r="7" spans="2:20" s="417" customFormat="1" ht="22.5" customHeight="1" x14ac:dyDescent="0.5">
      <c r="B7" s="355" t="s">
        <v>1793</v>
      </c>
      <c r="G7" s="1592"/>
      <c r="H7" s="1592"/>
      <c r="I7" s="229" t="s">
        <v>1756</v>
      </c>
      <c r="K7" s="229"/>
    </row>
    <row r="8" spans="2:20" ht="18.75" customHeight="1" thickBot="1" x14ac:dyDescent="0.5">
      <c r="G8" s="106"/>
      <c r="H8" s="106"/>
    </row>
    <row r="9" spans="2:20" s="258" customFormat="1" ht="24.95" customHeight="1" thickTop="1" x14ac:dyDescent="0.7">
      <c r="B9" s="1768" t="s">
        <v>887</v>
      </c>
      <c r="C9" s="1758">
        <v>2010</v>
      </c>
      <c r="D9" s="1758">
        <v>2011</v>
      </c>
      <c r="E9" s="1758">
        <v>2012</v>
      </c>
      <c r="F9" s="1758">
        <v>2013</v>
      </c>
      <c r="G9" s="1758">
        <v>2014</v>
      </c>
      <c r="H9" s="1758" t="s">
        <v>1934</v>
      </c>
      <c r="I9" s="1765" t="s">
        <v>886</v>
      </c>
      <c r="K9" s="339"/>
    </row>
    <row r="10" spans="2:20" s="258" customFormat="1" ht="24.95" customHeight="1" x14ac:dyDescent="0.7">
      <c r="B10" s="1769"/>
      <c r="C10" s="1759"/>
      <c r="D10" s="1759"/>
      <c r="E10" s="1759"/>
      <c r="F10" s="1759"/>
      <c r="G10" s="1759"/>
      <c r="H10" s="1759"/>
      <c r="I10" s="1787"/>
    </row>
    <row r="11" spans="2:20" s="258" customFormat="1" ht="24.95" customHeight="1" x14ac:dyDescent="0.7">
      <c r="B11" s="1770"/>
      <c r="C11" s="1760"/>
      <c r="D11" s="1760"/>
      <c r="E11" s="1760"/>
      <c r="F11" s="1760"/>
      <c r="G11" s="1760"/>
      <c r="H11" s="1760"/>
      <c r="I11" s="1787"/>
    </row>
    <row r="12" spans="2:20" s="258" customFormat="1" ht="21" customHeight="1" x14ac:dyDescent="0.7">
      <c r="B12" s="1426"/>
      <c r="C12" s="1427"/>
      <c r="D12" s="1427"/>
      <c r="E12" s="1427"/>
      <c r="F12" s="1427"/>
      <c r="G12" s="1427"/>
      <c r="H12" s="1427"/>
      <c r="I12" s="1428"/>
    </row>
    <row r="13" spans="2:20" s="365" customFormat="1" ht="37.5" customHeight="1" x14ac:dyDescent="0.2">
      <c r="B13" s="850" t="s">
        <v>221</v>
      </c>
      <c r="C13" s="1430"/>
      <c r="D13" s="1430"/>
      <c r="E13" s="1430"/>
      <c r="F13" s="1430"/>
      <c r="G13" s="1430"/>
      <c r="H13" s="1430"/>
      <c r="I13" s="379" t="s">
        <v>222</v>
      </c>
    </row>
    <row r="14" spans="2:20" s="365" customFormat="1" ht="16.5" customHeight="1" x14ac:dyDescent="0.2">
      <c r="B14" s="850"/>
      <c r="C14" s="1432"/>
      <c r="D14" s="1432"/>
      <c r="E14" s="1432"/>
      <c r="F14" s="1432"/>
      <c r="G14" s="1432"/>
      <c r="H14" s="1432"/>
      <c r="I14" s="379"/>
    </row>
    <row r="15" spans="2:20" s="365" customFormat="1" ht="37.5" customHeight="1" x14ac:dyDescent="0.2">
      <c r="B15" s="607" t="s">
        <v>853</v>
      </c>
      <c r="C15" s="1432">
        <v>551001</v>
      </c>
      <c r="D15" s="1432">
        <v>671586</v>
      </c>
      <c r="E15" s="1432">
        <v>708790</v>
      </c>
      <c r="F15" s="1432">
        <v>737472.57099630835</v>
      </c>
      <c r="G15" s="1432">
        <v>970191.72621779901</v>
      </c>
      <c r="H15" s="1432">
        <v>1584906.4559717388</v>
      </c>
      <c r="I15" s="619" t="s">
        <v>855</v>
      </c>
      <c r="J15" s="847"/>
      <c r="K15" s="847"/>
      <c r="L15" s="847"/>
      <c r="M15" s="847"/>
    </row>
    <row r="16" spans="2:20" s="365" customFormat="1" ht="37.5" customHeight="1" x14ac:dyDescent="0.2">
      <c r="B16" s="607" t="s">
        <v>4</v>
      </c>
      <c r="C16" s="1432">
        <v>758683</v>
      </c>
      <c r="D16" s="1432">
        <v>961530</v>
      </c>
      <c r="E16" s="1432">
        <v>679183</v>
      </c>
      <c r="F16" s="1432">
        <v>600612.74133012898</v>
      </c>
      <c r="G16" s="1432">
        <v>629659.3158388359</v>
      </c>
      <c r="H16" s="1432">
        <v>661451.1248969431</v>
      </c>
      <c r="I16" s="619" t="s">
        <v>646</v>
      </c>
      <c r="J16" s="847"/>
      <c r="K16" s="847"/>
      <c r="L16" s="847"/>
      <c r="M16" s="847"/>
    </row>
    <row r="17" spans="2:19" s="365" customFormat="1" ht="37.5" customHeight="1" x14ac:dyDescent="0.2">
      <c r="B17" s="607" t="s">
        <v>397</v>
      </c>
      <c r="C17" s="1432">
        <v>103762</v>
      </c>
      <c r="D17" s="1432">
        <v>135717</v>
      </c>
      <c r="E17" s="1432">
        <v>78504</v>
      </c>
      <c r="F17" s="1432">
        <v>80713</v>
      </c>
      <c r="G17" s="1432">
        <v>74511.215906388854</v>
      </c>
      <c r="H17" s="1432">
        <v>61344.268083799718</v>
      </c>
      <c r="I17" s="619" t="s">
        <v>697</v>
      </c>
      <c r="J17" s="847"/>
      <c r="K17" s="847"/>
      <c r="L17" s="847"/>
      <c r="M17" s="847"/>
    </row>
    <row r="18" spans="2:19" s="365" customFormat="1" ht="37.5" customHeight="1" x14ac:dyDescent="0.2">
      <c r="B18" s="607" t="s">
        <v>398</v>
      </c>
      <c r="C18" s="1432">
        <v>638489</v>
      </c>
      <c r="D18" s="1432">
        <v>619790</v>
      </c>
      <c r="E18" s="1432">
        <v>596288</v>
      </c>
      <c r="F18" s="1432">
        <v>415066.18984149228</v>
      </c>
      <c r="G18" s="1432">
        <v>579102.62304471713</v>
      </c>
      <c r="H18" s="1432">
        <v>836232.903849127</v>
      </c>
      <c r="I18" s="619" t="s">
        <v>698</v>
      </c>
      <c r="J18" s="847"/>
      <c r="K18" s="847"/>
      <c r="L18" s="847"/>
      <c r="M18" s="847"/>
    </row>
    <row r="19" spans="2:19" s="365" customFormat="1" ht="37.5" customHeight="1" x14ac:dyDescent="0.2">
      <c r="B19" s="607" t="s">
        <v>1586</v>
      </c>
      <c r="C19" s="1432">
        <v>266570</v>
      </c>
      <c r="D19" s="1432">
        <v>278189</v>
      </c>
      <c r="E19" s="1432">
        <v>326741</v>
      </c>
      <c r="F19" s="1432">
        <v>384819.50969384797</v>
      </c>
      <c r="G19" s="1432">
        <v>473810.45264597546</v>
      </c>
      <c r="H19" s="1432">
        <v>575201.80929740774</v>
      </c>
      <c r="I19" s="619" t="s">
        <v>700</v>
      </c>
      <c r="J19" s="847"/>
      <c r="K19" s="847"/>
      <c r="L19" s="847"/>
      <c r="M19" s="847"/>
    </row>
    <row r="20" spans="2:19" s="365" customFormat="1" ht="37.5" customHeight="1" x14ac:dyDescent="0.2">
      <c r="B20" s="607" t="s">
        <v>259</v>
      </c>
      <c r="C20" s="1432">
        <v>143886</v>
      </c>
      <c r="D20" s="1432">
        <v>160067</v>
      </c>
      <c r="E20" s="1432">
        <v>200537</v>
      </c>
      <c r="F20" s="1432">
        <v>145826.39110560605</v>
      </c>
      <c r="G20" s="1432">
        <v>149654.71667794837</v>
      </c>
      <c r="H20" s="1432">
        <v>148800.49570635951</v>
      </c>
      <c r="I20" s="619" t="s">
        <v>701</v>
      </c>
      <c r="J20" s="847"/>
      <c r="K20" s="847"/>
      <c r="L20" s="847"/>
      <c r="M20" s="847"/>
    </row>
    <row r="21" spans="2:19" s="365" customFormat="1" ht="37.5" customHeight="1" x14ac:dyDescent="0.2">
      <c r="B21" s="607" t="s">
        <v>400</v>
      </c>
      <c r="C21" s="1432">
        <v>68936</v>
      </c>
      <c r="D21" s="1432">
        <v>70160</v>
      </c>
      <c r="E21" s="1432">
        <v>76832</v>
      </c>
      <c r="F21" s="1432">
        <v>125892.70291907883</v>
      </c>
      <c r="G21" s="1432">
        <v>174883.4291991053</v>
      </c>
      <c r="H21" s="1432">
        <v>243555.34251502407</v>
      </c>
      <c r="I21" s="619" t="s">
        <v>647</v>
      </c>
      <c r="J21" s="847"/>
      <c r="K21" s="847"/>
      <c r="L21" s="847"/>
      <c r="M21" s="847"/>
    </row>
    <row r="22" spans="2:19" s="365" customFormat="1" ht="37.5" customHeight="1" x14ac:dyDescent="0.2">
      <c r="B22" s="607" t="s">
        <v>401</v>
      </c>
      <c r="C22" s="1432">
        <v>301920</v>
      </c>
      <c r="D22" s="1432">
        <v>354385</v>
      </c>
      <c r="E22" s="1432">
        <v>356566</v>
      </c>
      <c r="F22" s="1432">
        <v>444853.2</v>
      </c>
      <c r="G22" s="1432">
        <v>557116.75255156844</v>
      </c>
      <c r="H22" s="1432">
        <v>616392.65694300889</v>
      </c>
      <c r="I22" s="619" t="s">
        <v>928</v>
      </c>
      <c r="J22" s="847"/>
      <c r="K22" s="847"/>
      <c r="L22" s="847"/>
      <c r="M22" s="847"/>
    </row>
    <row r="23" spans="2:19" s="365" customFormat="1" ht="37.5" customHeight="1" x14ac:dyDescent="0.2">
      <c r="B23" s="607" t="s">
        <v>121</v>
      </c>
      <c r="C23" s="1432">
        <v>1270</v>
      </c>
      <c r="D23" s="1432">
        <v>1296</v>
      </c>
      <c r="E23" s="1432">
        <v>1401</v>
      </c>
      <c r="F23" s="1432">
        <v>2304.1999999999998</v>
      </c>
      <c r="G23" s="1432">
        <v>3084.6184373617061</v>
      </c>
      <c r="H23" s="1432">
        <v>4770.6716046053107</v>
      </c>
      <c r="I23" s="619" t="s">
        <v>1268</v>
      </c>
      <c r="J23" s="847"/>
      <c r="K23" s="847"/>
      <c r="L23" s="847"/>
      <c r="M23" s="847"/>
    </row>
    <row r="24" spans="2:19" s="360" customFormat="1" ht="37.5" customHeight="1" x14ac:dyDescent="0.2">
      <c r="B24" s="605" t="s">
        <v>122</v>
      </c>
      <c r="C24" s="1433">
        <v>2834517</v>
      </c>
      <c r="D24" s="1433">
        <v>3252720</v>
      </c>
      <c r="E24" s="1433">
        <v>3024842</v>
      </c>
      <c r="F24" s="1433">
        <v>2937560.5058864634</v>
      </c>
      <c r="G24" s="1433">
        <v>3612014.8505197009</v>
      </c>
      <c r="H24" s="1433">
        <v>4732655.7288680142</v>
      </c>
      <c r="I24" s="617" t="s">
        <v>332</v>
      </c>
      <c r="J24" s="847"/>
      <c r="K24" s="847"/>
      <c r="L24" s="847"/>
      <c r="M24" s="847"/>
      <c r="N24" s="365"/>
      <c r="O24" s="365"/>
      <c r="P24" s="365"/>
      <c r="Q24" s="365"/>
      <c r="R24" s="365"/>
    </row>
    <row r="25" spans="2:19" s="365" customFormat="1" ht="36" customHeight="1" thickBot="1" x14ac:dyDescent="0.25">
      <c r="B25" s="1434"/>
      <c r="C25" s="1690"/>
      <c r="D25" s="1690"/>
      <c r="E25" s="1690"/>
      <c r="F25" s="1690"/>
      <c r="G25" s="1690"/>
      <c r="H25" s="1690"/>
      <c r="I25" s="1396"/>
      <c r="J25" s="847"/>
      <c r="K25" s="847"/>
      <c r="L25" s="847"/>
      <c r="M25" s="847"/>
      <c r="N25" s="847"/>
      <c r="O25" s="847"/>
      <c r="P25" s="847"/>
      <c r="Q25" s="847"/>
      <c r="R25" s="847"/>
      <c r="S25" s="847"/>
    </row>
    <row r="26" spans="2:19" s="365" customFormat="1" ht="18.75" customHeight="1" thickTop="1" x14ac:dyDescent="0.2">
      <c r="B26" s="850"/>
      <c r="C26" s="1408"/>
      <c r="D26" s="1408"/>
      <c r="E26" s="1408"/>
      <c r="F26" s="1408"/>
      <c r="G26" s="1408"/>
      <c r="H26" s="1408"/>
      <c r="I26" s="379"/>
      <c r="J26" s="847"/>
      <c r="K26" s="847"/>
      <c r="L26" s="847"/>
      <c r="M26" s="847"/>
      <c r="N26" s="847"/>
      <c r="O26" s="847"/>
      <c r="P26" s="847"/>
      <c r="Q26" s="847"/>
      <c r="R26" s="847"/>
    </row>
    <row r="27" spans="2:19" s="365" customFormat="1" ht="37.5" customHeight="1" x14ac:dyDescent="0.2">
      <c r="B27" s="850" t="s">
        <v>51</v>
      </c>
      <c r="C27" s="1430"/>
      <c r="D27" s="1430"/>
      <c r="E27" s="1430"/>
      <c r="F27" s="1430"/>
      <c r="G27" s="1430"/>
      <c r="H27" s="1430"/>
      <c r="I27" s="379" t="s">
        <v>407</v>
      </c>
      <c r="J27" s="847"/>
      <c r="K27" s="847"/>
      <c r="L27" s="847"/>
      <c r="M27" s="847"/>
      <c r="N27" s="847"/>
      <c r="O27" s="847"/>
      <c r="P27" s="847"/>
      <c r="Q27" s="847"/>
      <c r="R27" s="847"/>
    </row>
    <row r="28" spans="2:19" s="365" customFormat="1" ht="15.75" customHeight="1" x14ac:dyDescent="0.2">
      <c r="B28" s="850"/>
      <c r="C28" s="1432"/>
      <c r="D28" s="1432"/>
      <c r="E28" s="1432"/>
      <c r="F28" s="1432"/>
      <c r="G28" s="1432"/>
      <c r="H28" s="1432"/>
      <c r="I28" s="379"/>
      <c r="J28" s="847"/>
      <c r="K28" s="847"/>
      <c r="L28" s="847"/>
      <c r="M28" s="847"/>
      <c r="N28" s="847"/>
      <c r="O28" s="847"/>
      <c r="P28" s="847"/>
      <c r="Q28" s="847"/>
      <c r="R28" s="847"/>
    </row>
    <row r="29" spans="2:19" s="365" customFormat="1" ht="37.5" customHeight="1" x14ac:dyDescent="0.2">
      <c r="B29" s="607" t="s">
        <v>853</v>
      </c>
      <c r="C29" s="1432">
        <v>240351</v>
      </c>
      <c r="D29" s="1432">
        <v>281732</v>
      </c>
      <c r="E29" s="1432">
        <v>209223</v>
      </c>
      <c r="F29" s="1432">
        <v>190992.69638392975</v>
      </c>
      <c r="G29" s="1432">
        <v>103666.06134661328</v>
      </c>
      <c r="H29" s="1432">
        <v>111903.88843462151</v>
      </c>
      <c r="I29" s="619" t="s">
        <v>855</v>
      </c>
      <c r="J29" s="847"/>
      <c r="K29" s="847"/>
      <c r="L29" s="847"/>
      <c r="M29" s="847"/>
      <c r="N29" s="847"/>
      <c r="O29" s="847"/>
      <c r="P29" s="847"/>
      <c r="Q29" s="847"/>
      <c r="R29" s="847"/>
    </row>
    <row r="30" spans="2:19" s="365" customFormat="1" ht="37.5" customHeight="1" x14ac:dyDescent="0.2">
      <c r="B30" s="607" t="s">
        <v>4</v>
      </c>
      <c r="C30" s="1432">
        <v>355042</v>
      </c>
      <c r="D30" s="1432">
        <v>307508</v>
      </c>
      <c r="E30" s="1432">
        <v>162290</v>
      </c>
      <c r="F30" s="1432">
        <v>50273.463758467493</v>
      </c>
      <c r="G30" s="1432">
        <v>61753</v>
      </c>
      <c r="H30" s="1432">
        <v>73045.265809398596</v>
      </c>
      <c r="I30" s="619" t="s">
        <v>646</v>
      </c>
      <c r="J30" s="847"/>
      <c r="K30" s="847"/>
      <c r="L30" s="847"/>
      <c r="M30" s="847"/>
      <c r="N30" s="847"/>
      <c r="O30" s="847"/>
      <c r="P30" s="847"/>
      <c r="Q30" s="847"/>
      <c r="R30" s="847"/>
    </row>
    <row r="31" spans="2:19" s="365" customFormat="1" ht="37.5" customHeight="1" x14ac:dyDescent="0.2">
      <c r="B31" s="607" t="s">
        <v>397</v>
      </c>
      <c r="C31" s="1432">
        <v>52269</v>
      </c>
      <c r="D31" s="1432">
        <v>59526</v>
      </c>
      <c r="E31" s="1432">
        <v>33624</v>
      </c>
      <c r="F31" s="1432">
        <v>32053.519231305858</v>
      </c>
      <c r="G31" s="1432">
        <v>28895.212771178412</v>
      </c>
      <c r="H31" s="1432">
        <v>27977.114819193252</v>
      </c>
      <c r="I31" s="619" t="s">
        <v>697</v>
      </c>
      <c r="J31" s="847"/>
      <c r="K31" s="847"/>
      <c r="L31" s="847"/>
      <c r="M31" s="847"/>
      <c r="N31" s="847"/>
      <c r="O31" s="847"/>
      <c r="P31" s="847"/>
      <c r="Q31" s="847"/>
      <c r="R31" s="847"/>
    </row>
    <row r="32" spans="2:19" s="365" customFormat="1" ht="37.5" customHeight="1" x14ac:dyDescent="0.2">
      <c r="B32" s="607" t="s">
        <v>398</v>
      </c>
      <c r="C32" s="1432">
        <v>299406</v>
      </c>
      <c r="D32" s="1432">
        <v>347284</v>
      </c>
      <c r="E32" s="1432">
        <v>216685</v>
      </c>
      <c r="F32" s="1432">
        <v>95281.24036478909</v>
      </c>
      <c r="G32" s="1432">
        <v>91224.368099854793</v>
      </c>
      <c r="H32" s="1432">
        <v>97507.643009055202</v>
      </c>
      <c r="I32" s="619" t="s">
        <v>698</v>
      </c>
      <c r="J32" s="847"/>
      <c r="K32" s="847"/>
      <c r="L32" s="847"/>
      <c r="M32" s="847"/>
      <c r="N32" s="847"/>
      <c r="O32" s="847"/>
      <c r="P32" s="847"/>
      <c r="Q32" s="847"/>
      <c r="R32" s="847"/>
    </row>
    <row r="33" spans="2:18" s="365" customFormat="1" ht="37.5" customHeight="1" x14ac:dyDescent="0.2">
      <c r="B33" s="607" t="s">
        <v>1586</v>
      </c>
      <c r="C33" s="1432">
        <v>191384</v>
      </c>
      <c r="D33" s="1432">
        <v>181340</v>
      </c>
      <c r="E33" s="1432">
        <v>178467</v>
      </c>
      <c r="F33" s="1432">
        <v>139702.23700471234</v>
      </c>
      <c r="G33" s="1432">
        <v>134035.24127852501</v>
      </c>
      <c r="H33" s="1432">
        <v>121230.1143027103</v>
      </c>
      <c r="I33" s="619" t="s">
        <v>700</v>
      </c>
      <c r="J33" s="847"/>
      <c r="K33" s="847"/>
      <c r="L33" s="847"/>
      <c r="M33" s="847"/>
      <c r="N33" s="847"/>
      <c r="O33" s="847"/>
      <c r="P33" s="847"/>
      <c r="Q33" s="847"/>
      <c r="R33" s="847"/>
    </row>
    <row r="34" spans="2:18" s="365" customFormat="1" ht="37.5" customHeight="1" x14ac:dyDescent="0.2">
      <c r="B34" s="607" t="s">
        <v>259</v>
      </c>
      <c r="C34" s="1432">
        <v>80515</v>
      </c>
      <c r="D34" s="1432">
        <v>83997</v>
      </c>
      <c r="E34" s="1432">
        <v>94164</v>
      </c>
      <c r="F34" s="1432">
        <v>82385</v>
      </c>
      <c r="G34" s="1432">
        <v>41990.147752078614</v>
      </c>
      <c r="H34" s="1432">
        <v>24137.680588059167</v>
      </c>
      <c r="I34" s="619" t="s">
        <v>701</v>
      </c>
      <c r="J34" s="847"/>
      <c r="K34" s="847"/>
      <c r="L34" s="847"/>
      <c r="M34" s="847"/>
      <c r="N34" s="847"/>
      <c r="O34" s="847"/>
      <c r="P34" s="847"/>
      <c r="Q34" s="847"/>
      <c r="R34" s="847"/>
    </row>
    <row r="35" spans="2:18" s="365" customFormat="1" ht="37.5" customHeight="1" x14ac:dyDescent="0.2">
      <c r="B35" s="607" t="s">
        <v>400</v>
      </c>
      <c r="C35" s="1432">
        <v>58989</v>
      </c>
      <c r="D35" s="1432">
        <v>56070</v>
      </c>
      <c r="E35" s="1432">
        <v>34731</v>
      </c>
      <c r="F35" s="1432">
        <v>38416.6490504416</v>
      </c>
      <c r="G35" s="1432">
        <v>42319.607408744901</v>
      </c>
      <c r="H35" s="1432">
        <v>43755.554657404246</v>
      </c>
      <c r="I35" s="619" t="s">
        <v>647</v>
      </c>
      <c r="J35" s="847"/>
      <c r="K35" s="847"/>
      <c r="L35" s="847"/>
      <c r="M35" s="847"/>
    </row>
    <row r="36" spans="2:18" s="365" customFormat="1" ht="37.5" customHeight="1" x14ac:dyDescent="0.2">
      <c r="B36" s="607" t="s">
        <v>401</v>
      </c>
      <c r="C36" s="1432">
        <v>215658</v>
      </c>
      <c r="D36" s="1432">
        <v>218755</v>
      </c>
      <c r="E36" s="1432">
        <v>202595</v>
      </c>
      <c r="F36" s="1432">
        <v>204530</v>
      </c>
      <c r="G36" s="1432">
        <v>243414.55464377967</v>
      </c>
      <c r="H36" s="1432">
        <v>223244.18387985093</v>
      </c>
      <c r="I36" s="619" t="s">
        <v>928</v>
      </c>
      <c r="J36" s="847"/>
      <c r="K36" s="847"/>
      <c r="L36" s="847"/>
      <c r="M36" s="847"/>
    </row>
    <row r="37" spans="2:18" s="365" customFormat="1" ht="37.5" customHeight="1" x14ac:dyDescent="0.2">
      <c r="B37" s="607" t="s">
        <v>121</v>
      </c>
      <c r="C37" s="1432">
        <v>981</v>
      </c>
      <c r="D37" s="1432">
        <v>979</v>
      </c>
      <c r="E37" s="1432">
        <v>531</v>
      </c>
      <c r="F37" s="1432">
        <v>876</v>
      </c>
      <c r="G37" s="1432">
        <v>1172.3142270475819</v>
      </c>
      <c r="H37" s="1432">
        <v>1813.1014607544842</v>
      </c>
      <c r="I37" s="619" t="s">
        <v>1268</v>
      </c>
      <c r="J37" s="847"/>
      <c r="K37" s="847"/>
      <c r="L37" s="847"/>
      <c r="M37" s="847"/>
    </row>
    <row r="38" spans="2:18" s="360" customFormat="1" ht="37.5" customHeight="1" x14ac:dyDescent="0.2">
      <c r="B38" s="605" t="s">
        <v>122</v>
      </c>
      <c r="C38" s="983">
        <v>1494595</v>
      </c>
      <c r="D38" s="983">
        <v>1537191</v>
      </c>
      <c r="E38" s="983">
        <v>1132310</v>
      </c>
      <c r="F38" s="983">
        <v>834510.80579364602</v>
      </c>
      <c r="G38" s="983">
        <v>748470.50752782228</v>
      </c>
      <c r="H38" s="983">
        <v>724614.54696104769</v>
      </c>
      <c r="I38" s="617" t="s">
        <v>332</v>
      </c>
      <c r="J38" s="363"/>
      <c r="K38" s="363"/>
      <c r="L38" s="363"/>
      <c r="M38" s="363"/>
      <c r="N38" s="365"/>
      <c r="O38" s="365"/>
      <c r="P38" s="365"/>
      <c r="Q38" s="365"/>
      <c r="R38" s="365"/>
    </row>
    <row r="39" spans="2:18" s="258" customFormat="1" ht="24.95" customHeight="1" thickBot="1" x14ac:dyDescent="0.75">
      <c r="B39" s="1435"/>
      <c r="C39" s="1593"/>
      <c r="D39" s="1593"/>
      <c r="E39" s="1593"/>
      <c r="F39" s="1593"/>
      <c r="G39" s="1593"/>
      <c r="H39" s="1593"/>
      <c r="I39" s="1429"/>
      <c r="N39" s="339"/>
      <c r="O39" s="339"/>
      <c r="P39" s="339"/>
      <c r="Q39" s="339"/>
      <c r="R39" s="339"/>
    </row>
    <row r="40" spans="2:18" ht="9" customHeight="1" thickTop="1" x14ac:dyDescent="0.5">
      <c r="N40" s="51"/>
      <c r="O40" s="51"/>
      <c r="P40" s="51"/>
      <c r="Q40" s="51"/>
      <c r="R40" s="51"/>
    </row>
    <row r="41" spans="2:18" s="37" customFormat="1" ht="9" customHeight="1" x14ac:dyDescent="0.5">
      <c r="N41" s="48"/>
      <c r="O41" s="48"/>
      <c r="P41" s="48"/>
      <c r="Q41" s="48"/>
      <c r="R41" s="48"/>
    </row>
    <row r="42" spans="2:18" s="417" customFormat="1" ht="18.75" customHeight="1" x14ac:dyDescent="0.5">
      <c r="B42" s="334" t="s">
        <v>1783</v>
      </c>
      <c r="C42" s="334"/>
      <c r="G42" s="1436"/>
      <c r="H42" s="1436"/>
      <c r="I42" s="334" t="s">
        <v>1784</v>
      </c>
    </row>
    <row r="43" spans="2:18" s="417" customFormat="1" ht="18.75" customHeight="1" x14ac:dyDescent="0.5">
      <c r="B43" s="573"/>
      <c r="I43" s="711"/>
    </row>
    <row r="44" spans="2:18" ht="18.75" x14ac:dyDescent="0.45">
      <c r="J44" s="107"/>
      <c r="K44" s="106"/>
      <c r="L44" s="107"/>
      <c r="M44" s="107"/>
      <c r="N44" s="107"/>
      <c r="O44" s="107"/>
      <c r="P44" s="107"/>
      <c r="Q44" s="107"/>
      <c r="R44" s="107"/>
    </row>
    <row r="45" spans="2:18" ht="21.75" x14ac:dyDescent="0.5">
      <c r="C45" s="92"/>
      <c r="D45" s="92"/>
      <c r="E45" s="92"/>
      <c r="F45" s="92"/>
      <c r="G45" s="92"/>
      <c r="H45" s="92"/>
      <c r="J45" s="107"/>
      <c r="K45" s="106"/>
      <c r="L45" s="107"/>
      <c r="M45" s="107"/>
      <c r="N45" s="107"/>
      <c r="O45" s="107"/>
      <c r="P45" s="107"/>
      <c r="Q45" s="107"/>
      <c r="R45" s="107"/>
    </row>
    <row r="46" spans="2:18" ht="21.75" x14ac:dyDescent="0.5">
      <c r="C46" s="112"/>
      <c r="D46" s="112"/>
      <c r="E46" s="112"/>
      <c r="F46" s="112"/>
      <c r="G46" s="112"/>
      <c r="H46" s="112"/>
    </row>
    <row r="48" spans="2:18" x14ac:dyDescent="0.35">
      <c r="C48" s="108"/>
      <c r="D48" s="108"/>
      <c r="E48" s="108"/>
      <c r="F48" s="108"/>
      <c r="G48" s="108"/>
      <c r="H48" s="108"/>
    </row>
    <row r="49" spans="3:8" x14ac:dyDescent="0.35">
      <c r="C49" s="108"/>
      <c r="D49" s="108"/>
      <c r="E49" s="108"/>
      <c r="F49" s="108"/>
      <c r="G49" s="108"/>
      <c r="H49" s="108"/>
    </row>
  </sheetData>
  <mergeCells count="10">
    <mergeCell ref="B3:I3"/>
    <mergeCell ref="B5:I5"/>
    <mergeCell ref="B9:B11"/>
    <mergeCell ref="I9:I11"/>
    <mergeCell ref="D9:D11"/>
    <mergeCell ref="C9:C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5" orientation="portrait" r:id="rId1"/>
  <headerFooter alignWithMargins="0">
    <oddFooter>&amp;C&amp;"Times New Roman,Regular"&amp;20- 58 -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3"/>
  <dimension ref="B1:W48"/>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60.5703125" style="48" customWidth="1"/>
    <col min="3" max="6" width="14.7109375" style="48" customWidth="1"/>
    <col min="7" max="8" width="15.5703125" style="48" customWidth="1"/>
    <col min="9" max="9" width="61.5703125" style="48" customWidth="1"/>
    <col min="10" max="10" width="9.140625" style="48"/>
    <col min="11" max="16" width="13.85546875" style="48" bestFit="1" customWidth="1"/>
    <col min="17"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0" customHeight="1" x14ac:dyDescent="0.85">
      <c r="B3" s="1771" t="s">
        <v>1905</v>
      </c>
      <c r="C3" s="1771"/>
      <c r="D3" s="1771"/>
      <c r="E3" s="1771"/>
      <c r="F3" s="1771"/>
      <c r="G3" s="1771"/>
      <c r="H3" s="1771"/>
      <c r="I3" s="1771"/>
    </row>
    <row r="4" spans="2:23" ht="12.75" customHeight="1" x14ac:dyDescent="0.85">
      <c r="B4" s="1580"/>
      <c r="C4" s="1580"/>
      <c r="D4" s="1580"/>
      <c r="E4" s="1580"/>
      <c r="F4" s="1580"/>
      <c r="G4" s="1580"/>
      <c r="H4" s="1580"/>
      <c r="I4" s="1580"/>
    </row>
    <row r="5" spans="2:23" ht="30" customHeight="1" x14ac:dyDescent="0.85">
      <c r="B5" s="1771" t="s">
        <v>1906</v>
      </c>
      <c r="C5" s="1771"/>
      <c r="D5" s="1771"/>
      <c r="E5" s="1771"/>
      <c r="F5" s="1771"/>
      <c r="G5" s="1771"/>
      <c r="H5" s="1771"/>
      <c r="I5" s="1771"/>
    </row>
    <row r="6" spans="2:23" s="5" customFormat="1" ht="19.5" customHeight="1" x14ac:dyDescent="0.65">
      <c r="C6" s="104"/>
      <c r="D6" s="104"/>
      <c r="E6" s="104"/>
      <c r="F6" s="104"/>
      <c r="G6" s="104"/>
      <c r="H6" s="104"/>
      <c r="I6" s="2"/>
      <c r="J6" s="2"/>
      <c r="K6" s="2"/>
      <c r="L6" s="2"/>
      <c r="M6" s="2"/>
      <c r="N6" s="2"/>
      <c r="O6" s="2"/>
      <c r="P6" s="2"/>
      <c r="Q6" s="2"/>
      <c r="R6" s="2"/>
      <c r="S6" s="2"/>
    </row>
    <row r="7" spans="2:23" s="417" customFormat="1" ht="24" customHeight="1" x14ac:dyDescent="0.5">
      <c r="B7" s="355" t="s">
        <v>1752</v>
      </c>
      <c r="C7" s="414"/>
      <c r="D7" s="414"/>
      <c r="E7" s="414"/>
      <c r="F7" s="414"/>
      <c r="G7" s="414"/>
      <c r="H7" s="414"/>
      <c r="I7" s="229" t="s">
        <v>1756</v>
      </c>
      <c r="J7" s="229"/>
      <c r="N7" s="229"/>
    </row>
    <row r="8" spans="2:23" ht="18.75" customHeight="1" thickBot="1" x14ac:dyDescent="0.4"/>
    <row r="9" spans="2:23" s="646" customFormat="1" ht="24.95" customHeight="1" thickTop="1" x14ac:dyDescent="0.7">
      <c r="B9" s="1946" t="s">
        <v>887</v>
      </c>
      <c r="C9" s="1758">
        <v>2010</v>
      </c>
      <c r="D9" s="1758">
        <v>2011</v>
      </c>
      <c r="E9" s="1758">
        <v>2012</v>
      </c>
      <c r="F9" s="1758">
        <v>2013</v>
      </c>
      <c r="G9" s="1758">
        <v>2014</v>
      </c>
      <c r="H9" s="1758" t="s">
        <v>1934</v>
      </c>
      <c r="I9" s="1923" t="s">
        <v>886</v>
      </c>
      <c r="J9" s="654"/>
      <c r="N9" s="654"/>
    </row>
    <row r="10" spans="2:23" s="646" customFormat="1" ht="24.95" customHeight="1" x14ac:dyDescent="0.7">
      <c r="B10" s="1947"/>
      <c r="C10" s="1759"/>
      <c r="D10" s="1759"/>
      <c r="E10" s="1759"/>
      <c r="F10" s="1759"/>
      <c r="G10" s="1759"/>
      <c r="H10" s="1759"/>
      <c r="I10" s="1974"/>
    </row>
    <row r="11" spans="2:23" s="646" customFormat="1" ht="24.95" customHeight="1" x14ac:dyDescent="0.7">
      <c r="B11" s="1948"/>
      <c r="C11" s="1760"/>
      <c r="D11" s="1760"/>
      <c r="E11" s="1760"/>
      <c r="F11" s="1760"/>
      <c r="G11" s="1760"/>
      <c r="H11" s="1760"/>
      <c r="I11" s="1975"/>
    </row>
    <row r="12" spans="2:23" s="646" customFormat="1" ht="21" customHeight="1" x14ac:dyDescent="0.7">
      <c r="B12" s="686"/>
      <c r="C12" s="399"/>
      <c r="D12" s="399"/>
      <c r="E12" s="399"/>
      <c r="F12" s="399"/>
      <c r="G12" s="399"/>
      <c r="H12" s="399"/>
      <c r="I12" s="710"/>
    </row>
    <row r="13" spans="2:23" s="1350" customFormat="1" ht="37.5" customHeight="1" x14ac:dyDescent="0.2">
      <c r="B13" s="726" t="s">
        <v>221</v>
      </c>
      <c r="C13" s="926"/>
      <c r="D13" s="926"/>
      <c r="E13" s="926"/>
      <c r="F13" s="926"/>
      <c r="G13" s="926"/>
      <c r="H13" s="926"/>
      <c r="I13" s="1056" t="s">
        <v>222</v>
      </c>
    </row>
    <row r="14" spans="2:23" s="1350" customFormat="1" ht="15.75" customHeight="1" x14ac:dyDescent="0.2">
      <c r="B14" s="852"/>
      <c r="C14" s="926"/>
      <c r="D14" s="926"/>
      <c r="E14" s="926"/>
      <c r="F14" s="926"/>
      <c r="G14" s="926"/>
      <c r="H14" s="926"/>
      <c r="I14" s="612"/>
    </row>
    <row r="15" spans="2:23" s="1350" customFormat="1" ht="37.5" customHeight="1" x14ac:dyDescent="0.2">
      <c r="B15" s="852" t="s">
        <v>61</v>
      </c>
      <c r="C15" s="869">
        <v>2245439</v>
      </c>
      <c r="D15" s="869">
        <v>2938068</v>
      </c>
      <c r="E15" s="869">
        <v>3241161</v>
      </c>
      <c r="F15" s="869">
        <v>3369174.710383852</v>
      </c>
      <c r="G15" s="869">
        <v>4767735.8505197</v>
      </c>
      <c r="H15" s="869">
        <v>5744831.588483341</v>
      </c>
      <c r="I15" s="612" t="s">
        <v>864</v>
      </c>
    </row>
    <row r="16" spans="2:23" s="1350" customFormat="1" ht="37.5" customHeight="1" x14ac:dyDescent="0.2">
      <c r="B16" s="852" t="s">
        <v>409</v>
      </c>
      <c r="C16" s="1408">
        <v>377671</v>
      </c>
      <c r="D16" s="1408">
        <v>415848</v>
      </c>
      <c r="E16" s="1408">
        <v>440533</v>
      </c>
      <c r="F16" s="1408">
        <v>561497</v>
      </c>
      <c r="G16" s="1408">
        <v>708819.49759641767</v>
      </c>
      <c r="H16" s="1408">
        <v>799997.06957565702</v>
      </c>
      <c r="I16" s="612" t="s">
        <v>408</v>
      </c>
    </row>
    <row r="17" spans="2:9" s="1350" customFormat="1" ht="37.5" customHeight="1" x14ac:dyDescent="0.2">
      <c r="B17" s="852" t="s">
        <v>223</v>
      </c>
      <c r="C17" s="1408">
        <v>1867768</v>
      </c>
      <c r="D17" s="1408">
        <v>2522220</v>
      </c>
      <c r="E17" s="1408">
        <v>2800628</v>
      </c>
      <c r="F17" s="1408">
        <v>2807677.710383852</v>
      </c>
      <c r="G17" s="1408">
        <v>4058916.3529232824</v>
      </c>
      <c r="H17" s="1408">
        <v>4944834.5189076839</v>
      </c>
      <c r="I17" s="612" t="s">
        <v>224</v>
      </c>
    </row>
    <row r="18" spans="2:9" s="1350" customFormat="1" ht="37.5" customHeight="1" x14ac:dyDescent="0.2">
      <c r="B18" s="852" t="s">
        <v>62</v>
      </c>
      <c r="C18" s="869">
        <v>579911</v>
      </c>
      <c r="D18" s="869">
        <v>703594</v>
      </c>
      <c r="E18" s="869">
        <v>386818</v>
      </c>
      <c r="F18" s="869">
        <v>424662</v>
      </c>
      <c r="G18" s="869">
        <v>297496.36724406801</v>
      </c>
      <c r="H18" s="869">
        <v>399594.06860274798</v>
      </c>
      <c r="I18" s="612" t="s">
        <v>865</v>
      </c>
    </row>
    <row r="19" spans="2:9" s="1350" customFormat="1" ht="37.5" customHeight="1" x14ac:dyDescent="0.2">
      <c r="B19" s="852" t="s">
        <v>802</v>
      </c>
      <c r="C19" s="1408">
        <v>231847</v>
      </c>
      <c r="D19" s="1408">
        <v>178383</v>
      </c>
      <c r="E19" s="1408">
        <v>106760</v>
      </c>
      <c r="F19" s="1408">
        <v>62251</v>
      </c>
      <c r="G19" s="1408">
        <v>74183.367244067995</v>
      </c>
      <c r="H19" s="1408">
        <v>141590.06860274801</v>
      </c>
      <c r="I19" s="612" t="s">
        <v>889</v>
      </c>
    </row>
    <row r="20" spans="2:9" s="1350" customFormat="1" ht="37.5" customHeight="1" x14ac:dyDescent="0.2">
      <c r="B20" s="852" t="s">
        <v>873</v>
      </c>
      <c r="C20" s="1408">
        <v>348064</v>
      </c>
      <c r="D20" s="1408">
        <v>525211</v>
      </c>
      <c r="E20" s="1408">
        <v>280058</v>
      </c>
      <c r="F20" s="1408">
        <v>362411</v>
      </c>
      <c r="G20" s="1408">
        <v>223313</v>
      </c>
      <c r="H20" s="1408">
        <v>258004</v>
      </c>
      <c r="I20" s="612" t="s">
        <v>890</v>
      </c>
    </row>
    <row r="21" spans="2:9" s="1350" customFormat="1" ht="37.5" customHeight="1" x14ac:dyDescent="0.2">
      <c r="B21" s="852" t="s">
        <v>63</v>
      </c>
      <c r="C21" s="869">
        <v>9167</v>
      </c>
      <c r="D21" s="869">
        <v>-388942</v>
      </c>
      <c r="E21" s="869">
        <v>-603137</v>
      </c>
      <c r="F21" s="869">
        <v>-856276</v>
      </c>
      <c r="G21" s="869">
        <v>-1453217</v>
      </c>
      <c r="H21" s="869">
        <v>-1411770</v>
      </c>
      <c r="I21" s="612" t="s">
        <v>866</v>
      </c>
    </row>
    <row r="22" spans="2:9" s="1350" customFormat="1" ht="37.5" customHeight="1" x14ac:dyDescent="0.2">
      <c r="B22" s="862" t="s">
        <v>64</v>
      </c>
      <c r="C22" s="1408">
        <v>911773</v>
      </c>
      <c r="D22" s="1408">
        <v>630030</v>
      </c>
      <c r="E22" s="1408">
        <v>233355</v>
      </c>
      <c r="F22" s="1408">
        <v>228484</v>
      </c>
      <c r="G22" s="1408">
        <v>253411</v>
      </c>
      <c r="H22" s="1408">
        <v>335244</v>
      </c>
      <c r="I22" s="1440" t="s">
        <v>225</v>
      </c>
    </row>
    <row r="23" spans="2:9" s="1350" customFormat="1" ht="37.5" customHeight="1" x14ac:dyDescent="0.2">
      <c r="B23" s="852" t="s">
        <v>65</v>
      </c>
      <c r="C23" s="1408">
        <v>902606</v>
      </c>
      <c r="D23" s="1408">
        <v>1018972</v>
      </c>
      <c r="E23" s="1408">
        <v>836492</v>
      </c>
      <c r="F23" s="1408">
        <v>1084760</v>
      </c>
      <c r="G23" s="1408">
        <v>1706628</v>
      </c>
      <c r="H23" s="1408">
        <v>1747014</v>
      </c>
      <c r="I23" s="612" t="s">
        <v>317</v>
      </c>
    </row>
    <row r="24" spans="2:9" s="1351" customFormat="1" ht="37.5" customHeight="1" x14ac:dyDescent="0.2">
      <c r="B24" s="860" t="s">
        <v>891</v>
      </c>
      <c r="C24" s="868">
        <v>2834517</v>
      </c>
      <c r="D24" s="868">
        <v>3252720</v>
      </c>
      <c r="E24" s="868">
        <v>3024842</v>
      </c>
      <c r="F24" s="868">
        <v>2937560.710383852</v>
      </c>
      <c r="G24" s="868">
        <v>3612015.2177637676</v>
      </c>
      <c r="H24" s="868">
        <v>4732655.6570860893</v>
      </c>
      <c r="I24" s="570" t="s">
        <v>318</v>
      </c>
    </row>
    <row r="25" spans="2:9" s="1350" customFormat="1" ht="24.95" customHeight="1" x14ac:dyDescent="0.2">
      <c r="B25" s="852"/>
      <c r="C25" s="1408"/>
      <c r="D25" s="1408"/>
      <c r="E25" s="1408"/>
      <c r="F25" s="1408"/>
      <c r="G25" s="1408"/>
      <c r="H25" s="1408"/>
      <c r="I25" s="612"/>
    </row>
    <row r="26" spans="2:9" s="1350" customFormat="1" ht="24.95" customHeight="1" thickBot="1" x14ac:dyDescent="0.25">
      <c r="B26" s="851"/>
      <c r="C26" s="1409"/>
      <c r="D26" s="1409"/>
      <c r="E26" s="1409"/>
      <c r="F26" s="1409"/>
      <c r="G26" s="1409"/>
      <c r="H26" s="1409"/>
      <c r="I26" s="1441"/>
    </row>
    <row r="27" spans="2:9" s="1350" customFormat="1" ht="22.5" customHeight="1" thickTop="1" x14ac:dyDescent="0.2">
      <c r="B27" s="1439"/>
      <c r="C27" s="1408"/>
      <c r="D27" s="1408"/>
      <c r="E27" s="1408"/>
      <c r="F27" s="1408"/>
      <c r="G27" s="1408"/>
      <c r="H27" s="1408"/>
      <c r="I27" s="1442"/>
    </row>
    <row r="28" spans="2:9" s="1350" customFormat="1" ht="37.5" customHeight="1" x14ac:dyDescent="0.2">
      <c r="B28" s="726" t="s">
        <v>51</v>
      </c>
      <c r="C28" s="1410"/>
      <c r="D28" s="1410"/>
      <c r="E28" s="1410"/>
      <c r="F28" s="1410"/>
      <c r="G28" s="1410"/>
      <c r="H28" s="1410"/>
      <c r="I28" s="1056" t="s">
        <v>407</v>
      </c>
    </row>
    <row r="29" spans="2:9" s="1350" customFormat="1" ht="15.75" customHeight="1" x14ac:dyDescent="0.2">
      <c r="B29" s="852"/>
      <c r="C29" s="1408"/>
      <c r="D29" s="1408"/>
      <c r="E29" s="1408"/>
      <c r="F29" s="1408"/>
      <c r="G29" s="1408"/>
      <c r="H29" s="1408"/>
      <c r="I29" s="612"/>
    </row>
    <row r="30" spans="2:9" s="1350" customFormat="1" ht="37.5" customHeight="1" x14ac:dyDescent="0.2">
      <c r="B30" s="852" t="s">
        <v>61</v>
      </c>
      <c r="C30" s="869">
        <v>1241792</v>
      </c>
      <c r="D30" s="869">
        <v>1352295</v>
      </c>
      <c r="E30" s="869">
        <v>1099522</v>
      </c>
      <c r="F30" s="869">
        <v>771384.47736950137</v>
      </c>
      <c r="G30" s="869">
        <v>735315.50752782251</v>
      </c>
      <c r="H30" s="869">
        <v>590032.3699569715</v>
      </c>
      <c r="I30" s="612" t="s">
        <v>864</v>
      </c>
    </row>
    <row r="31" spans="2:9" s="1350" customFormat="1" ht="37.5" customHeight="1" x14ac:dyDescent="0.2">
      <c r="B31" s="852" t="s">
        <v>409</v>
      </c>
      <c r="C31" s="1408">
        <v>259193</v>
      </c>
      <c r="D31" s="1408">
        <v>252341</v>
      </c>
      <c r="E31" s="1408">
        <v>235916</v>
      </c>
      <c r="F31" s="1408">
        <v>214182</v>
      </c>
      <c r="G31" s="1408">
        <v>269136.91987178498</v>
      </c>
      <c r="H31" s="1408">
        <v>251792.49959224349</v>
      </c>
      <c r="I31" s="612" t="s">
        <v>408</v>
      </c>
    </row>
    <row r="32" spans="2:9" s="1350" customFormat="1" ht="37.5" customHeight="1" x14ac:dyDescent="0.2">
      <c r="B32" s="852" t="s">
        <v>223</v>
      </c>
      <c r="C32" s="1408">
        <v>982599</v>
      </c>
      <c r="D32" s="1408">
        <v>1099954</v>
      </c>
      <c r="E32" s="1408">
        <v>863606</v>
      </c>
      <c r="F32" s="1408">
        <v>557202.47736950137</v>
      </c>
      <c r="G32" s="1408">
        <v>466178.58765603753</v>
      </c>
      <c r="H32" s="1408">
        <v>338239.87036472798</v>
      </c>
      <c r="I32" s="612" t="s">
        <v>224</v>
      </c>
    </row>
    <row r="33" spans="2:9" s="1350" customFormat="1" ht="37.5" customHeight="1" x14ac:dyDescent="0.2">
      <c r="B33" s="852" t="s">
        <v>62</v>
      </c>
      <c r="C33" s="869">
        <v>337421</v>
      </c>
      <c r="D33" s="869">
        <v>381394</v>
      </c>
      <c r="E33" s="869">
        <v>185935</v>
      </c>
      <c r="F33" s="869">
        <v>196164</v>
      </c>
      <c r="G33" s="869">
        <v>126939</v>
      </c>
      <c r="H33" s="869">
        <v>246558.97700407653</v>
      </c>
      <c r="I33" s="612" t="s">
        <v>865</v>
      </c>
    </row>
    <row r="34" spans="2:9" s="1350" customFormat="1" ht="37.5" customHeight="1" x14ac:dyDescent="0.2">
      <c r="B34" s="852" t="s">
        <v>802</v>
      </c>
      <c r="C34" s="1408">
        <v>144153</v>
      </c>
      <c r="D34" s="1408">
        <v>267579</v>
      </c>
      <c r="E34" s="1408">
        <v>48717</v>
      </c>
      <c r="F34" s="1408">
        <v>29316</v>
      </c>
      <c r="G34" s="1408">
        <v>24129</v>
      </c>
      <c r="H34" s="1408">
        <v>71481.359488196016</v>
      </c>
      <c r="I34" s="612" t="s">
        <v>889</v>
      </c>
    </row>
    <row r="35" spans="2:9" s="1350" customFormat="1" ht="37.5" customHeight="1" x14ac:dyDescent="0.2">
      <c r="B35" s="852" t="s">
        <v>873</v>
      </c>
      <c r="C35" s="1408">
        <v>193268</v>
      </c>
      <c r="D35" s="1408">
        <v>113815</v>
      </c>
      <c r="E35" s="1408">
        <v>137218</v>
      </c>
      <c r="F35" s="1408">
        <v>166848</v>
      </c>
      <c r="G35" s="1408">
        <v>102810</v>
      </c>
      <c r="H35" s="1408">
        <v>175077.6175158805</v>
      </c>
      <c r="I35" s="612" t="s">
        <v>890</v>
      </c>
    </row>
    <row r="36" spans="2:9" s="1350" customFormat="1" ht="37.5" customHeight="1" x14ac:dyDescent="0.2">
      <c r="B36" s="852" t="s">
        <v>63</v>
      </c>
      <c r="C36" s="869">
        <v>-84618</v>
      </c>
      <c r="D36" s="869">
        <v>-196498</v>
      </c>
      <c r="E36" s="869">
        <v>-153147</v>
      </c>
      <c r="F36" s="869">
        <v>-133037</v>
      </c>
      <c r="G36" s="869">
        <v>-113784</v>
      </c>
      <c r="H36" s="869">
        <v>-111976</v>
      </c>
      <c r="I36" s="612" t="s">
        <v>866</v>
      </c>
    </row>
    <row r="37" spans="2:9" s="1350" customFormat="1" ht="37.5" customHeight="1" x14ac:dyDescent="0.2">
      <c r="B37" s="862" t="s">
        <v>64</v>
      </c>
      <c r="C37" s="1408">
        <v>404140</v>
      </c>
      <c r="D37" s="1408">
        <v>213104</v>
      </c>
      <c r="E37" s="1408">
        <v>69985</v>
      </c>
      <c r="F37" s="1408">
        <v>48628</v>
      </c>
      <c r="G37" s="1408">
        <v>41590</v>
      </c>
      <c r="H37" s="1408">
        <v>40930</v>
      </c>
      <c r="I37" s="1440" t="s">
        <v>225</v>
      </c>
    </row>
    <row r="38" spans="2:9" s="1350" customFormat="1" ht="37.5" customHeight="1" x14ac:dyDescent="0.2">
      <c r="B38" s="852" t="s">
        <v>65</v>
      </c>
      <c r="C38" s="1408">
        <v>488758</v>
      </c>
      <c r="D38" s="1408">
        <v>409602</v>
      </c>
      <c r="E38" s="1408">
        <v>223132</v>
      </c>
      <c r="F38" s="1408">
        <v>181665</v>
      </c>
      <c r="G38" s="1408">
        <v>155374</v>
      </c>
      <c r="H38" s="1408">
        <v>152906</v>
      </c>
      <c r="I38" s="612" t="s">
        <v>317</v>
      </c>
    </row>
    <row r="39" spans="2:9" s="1351" customFormat="1" ht="37.5" customHeight="1" x14ac:dyDescent="0.2">
      <c r="B39" s="860" t="s">
        <v>891</v>
      </c>
      <c r="C39" s="868">
        <v>1494595</v>
      </c>
      <c r="D39" s="868">
        <v>1537191</v>
      </c>
      <c r="E39" s="868">
        <v>1132310</v>
      </c>
      <c r="F39" s="868">
        <v>834511.47736950137</v>
      </c>
      <c r="G39" s="868">
        <v>748470.50752782251</v>
      </c>
      <c r="H39" s="868">
        <v>724615.34696104797</v>
      </c>
      <c r="I39" s="570" t="s">
        <v>318</v>
      </c>
    </row>
    <row r="40" spans="2:9" s="1350" customFormat="1" ht="24.95" customHeight="1" thickBot="1" x14ac:dyDescent="0.25">
      <c r="B40" s="851"/>
      <c r="C40" s="1438"/>
      <c r="D40" s="1438"/>
      <c r="E40" s="1438"/>
      <c r="F40" s="1438"/>
      <c r="G40" s="1438"/>
      <c r="H40" s="1438"/>
      <c r="I40" s="1437"/>
    </row>
    <row r="41" spans="2:9" ht="9" customHeight="1" thickTop="1" x14ac:dyDescent="0.35"/>
    <row r="42" spans="2:9" s="417" customFormat="1" ht="18.75" customHeight="1" x14ac:dyDescent="0.5">
      <c r="B42" s="334" t="s">
        <v>1783</v>
      </c>
      <c r="C42" s="334"/>
      <c r="D42" s="334"/>
      <c r="E42" s="334"/>
      <c r="F42" s="334"/>
      <c r="G42" s="334"/>
      <c r="H42" s="334"/>
      <c r="I42" s="334" t="s">
        <v>1784</v>
      </c>
    </row>
    <row r="43" spans="2:9" s="417" customFormat="1" ht="18.75" customHeight="1" x14ac:dyDescent="0.5">
      <c r="B43" s="573"/>
      <c r="I43" s="711"/>
    </row>
    <row r="48" spans="2:9" x14ac:dyDescent="0.35">
      <c r="C48" s="108"/>
      <c r="D48" s="108"/>
      <c r="E48" s="108"/>
      <c r="F48" s="108"/>
      <c r="G48" s="108"/>
      <c r="H48" s="108"/>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Roman,Regular"&amp;20- 59 -</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4"/>
  <dimension ref="B1:W53"/>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7109375" style="48" customWidth="1"/>
    <col min="9" max="9" width="62.7109375" style="48" customWidth="1"/>
    <col min="10" max="10" width="9.140625" style="48"/>
    <col min="11" max="11" width="13.28515625" style="48" bestFit="1" customWidth="1"/>
    <col min="12"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36.75" x14ac:dyDescent="0.85">
      <c r="B3" s="1771" t="s">
        <v>1907</v>
      </c>
      <c r="C3" s="1772"/>
      <c r="D3" s="1772"/>
      <c r="E3" s="1772"/>
      <c r="F3" s="1772"/>
      <c r="G3" s="1772"/>
      <c r="H3" s="1772"/>
      <c r="I3" s="1772"/>
    </row>
    <row r="4" spans="2:23" ht="14.25" customHeight="1" x14ac:dyDescent="0.85">
      <c r="B4" s="712"/>
      <c r="C4" s="689"/>
      <c r="D4" s="689"/>
      <c r="E4" s="689"/>
      <c r="F4" s="689"/>
      <c r="G4" s="689"/>
      <c r="H4" s="689"/>
      <c r="I4" s="689"/>
    </row>
    <row r="5" spans="2:23" ht="36.75" x14ac:dyDescent="0.85">
      <c r="B5" s="1771" t="s">
        <v>1908</v>
      </c>
      <c r="C5" s="1772"/>
      <c r="D5" s="1772"/>
      <c r="E5" s="1772"/>
      <c r="F5" s="1772"/>
      <c r="G5" s="1772"/>
      <c r="H5" s="1772"/>
      <c r="I5" s="1772"/>
    </row>
    <row r="6" spans="2:23" ht="19.5" customHeight="1" x14ac:dyDescent="0.65">
      <c r="B6" s="88"/>
      <c r="C6" s="86"/>
      <c r="D6" s="86"/>
      <c r="E6" s="86"/>
      <c r="F6" s="86"/>
      <c r="G6" s="86"/>
      <c r="H6" s="86"/>
      <c r="I6" s="86"/>
    </row>
    <row r="7" spans="2:23" s="37" customFormat="1" ht="20.25" customHeight="1" x14ac:dyDescent="0.5">
      <c r="B7" s="355" t="s">
        <v>1752</v>
      </c>
      <c r="C7" s="417"/>
      <c r="D7" s="417"/>
      <c r="E7" s="417"/>
      <c r="F7" s="417"/>
      <c r="G7" s="417"/>
      <c r="H7" s="417"/>
      <c r="I7" s="229" t="s">
        <v>1756</v>
      </c>
      <c r="J7" s="79"/>
      <c r="N7" s="79"/>
    </row>
    <row r="8" spans="2:23" ht="18.75" customHeight="1" thickBot="1" x14ac:dyDescent="0.4"/>
    <row r="9" spans="2:23" s="359" customFormat="1" ht="24.95" customHeight="1" thickTop="1" x14ac:dyDescent="0.7">
      <c r="B9" s="1946" t="s">
        <v>887</v>
      </c>
      <c r="C9" s="1758">
        <v>2010</v>
      </c>
      <c r="D9" s="1758">
        <v>2011</v>
      </c>
      <c r="E9" s="1758">
        <v>2012</v>
      </c>
      <c r="F9" s="1758">
        <v>2013</v>
      </c>
      <c r="G9" s="1758">
        <v>2014</v>
      </c>
      <c r="H9" s="1758">
        <v>2015</v>
      </c>
      <c r="I9" s="1949" t="s">
        <v>886</v>
      </c>
      <c r="J9" s="519"/>
      <c r="N9" s="519"/>
    </row>
    <row r="10" spans="2:23" s="359" customFormat="1" ht="24.95" customHeight="1" x14ac:dyDescent="0.7">
      <c r="B10" s="1947"/>
      <c r="C10" s="1759"/>
      <c r="D10" s="1759"/>
      <c r="E10" s="1759"/>
      <c r="F10" s="1759"/>
      <c r="G10" s="1759"/>
      <c r="H10" s="1759"/>
      <c r="I10" s="1976"/>
    </row>
    <row r="11" spans="2:23" s="359" customFormat="1" ht="24.95" customHeight="1" x14ac:dyDescent="0.7">
      <c r="B11" s="1948"/>
      <c r="C11" s="1760"/>
      <c r="D11" s="1760"/>
      <c r="E11" s="1760"/>
      <c r="F11" s="1760"/>
      <c r="G11" s="1760"/>
      <c r="H11" s="1760"/>
      <c r="I11" s="1977"/>
    </row>
    <row r="12" spans="2:23" s="359" customFormat="1" ht="15" customHeight="1" x14ac:dyDescent="0.7">
      <c r="B12" s="685"/>
      <c r="C12" s="397"/>
      <c r="D12" s="397"/>
      <c r="E12" s="397"/>
      <c r="F12" s="397"/>
      <c r="G12" s="397"/>
      <c r="H12" s="397"/>
      <c r="I12" s="692"/>
    </row>
    <row r="13" spans="2:23" s="602" customFormat="1" ht="36.950000000000003" customHeight="1" x14ac:dyDescent="0.2">
      <c r="B13" s="1446" t="s">
        <v>221</v>
      </c>
      <c r="C13" s="882"/>
      <c r="D13" s="882"/>
      <c r="E13" s="882"/>
      <c r="F13" s="882"/>
      <c r="G13" s="882"/>
      <c r="H13" s="882"/>
      <c r="I13" s="1447" t="s">
        <v>222</v>
      </c>
    </row>
    <row r="14" spans="2:23" s="602" customFormat="1" ht="15.75" customHeight="1" x14ac:dyDescent="0.2">
      <c r="B14" s="852"/>
      <c r="C14" s="882"/>
      <c r="D14" s="882"/>
      <c r="E14" s="882"/>
      <c r="F14" s="882"/>
      <c r="G14" s="882"/>
      <c r="H14" s="882"/>
      <c r="I14" s="865"/>
    </row>
    <row r="15" spans="2:23" s="558" customFormat="1" ht="36.75" customHeight="1" x14ac:dyDescent="0.2">
      <c r="B15" s="860" t="s">
        <v>410</v>
      </c>
      <c r="C15" s="878"/>
      <c r="D15" s="878"/>
      <c r="E15" s="878"/>
      <c r="F15" s="878"/>
      <c r="G15" s="878"/>
      <c r="H15" s="878"/>
      <c r="I15" s="864" t="s">
        <v>46</v>
      </c>
    </row>
    <row r="16" spans="2:23" s="602" customFormat="1" ht="36.950000000000003" customHeight="1" x14ac:dyDescent="0.2">
      <c r="B16" s="852" t="s">
        <v>853</v>
      </c>
      <c r="C16" s="869">
        <v>56653</v>
      </c>
      <c r="D16" s="869">
        <v>49456</v>
      </c>
      <c r="E16" s="869">
        <v>24030</v>
      </c>
      <c r="F16" s="869">
        <v>25251</v>
      </c>
      <c r="G16" s="869">
        <v>24457.352207418568</v>
      </c>
      <c r="H16" s="869">
        <v>22688.06366970126</v>
      </c>
      <c r="I16" s="865" t="s">
        <v>855</v>
      </c>
    </row>
    <row r="17" spans="2:10" s="602" customFormat="1" ht="36.950000000000003" customHeight="1" x14ac:dyDescent="0.2">
      <c r="B17" s="852" t="s">
        <v>47</v>
      </c>
      <c r="C17" s="869">
        <v>126714</v>
      </c>
      <c r="D17" s="869">
        <v>136668</v>
      </c>
      <c r="E17" s="869">
        <v>69716</v>
      </c>
      <c r="F17" s="869">
        <v>67124</v>
      </c>
      <c r="G17" s="869">
        <v>50285.898553945422</v>
      </c>
      <c r="H17" s="869">
        <v>108195.8182568074</v>
      </c>
      <c r="I17" s="865" t="s">
        <v>699</v>
      </c>
    </row>
    <row r="18" spans="2:10" s="602" customFormat="1" ht="36.950000000000003" customHeight="1" x14ac:dyDescent="0.2">
      <c r="B18" s="852" t="s">
        <v>1586</v>
      </c>
      <c r="C18" s="869">
        <v>74904</v>
      </c>
      <c r="D18" s="869">
        <v>71203</v>
      </c>
      <c r="E18" s="869">
        <v>32397</v>
      </c>
      <c r="F18" s="869">
        <v>30988</v>
      </c>
      <c r="G18" s="869">
        <v>17727.250236659216</v>
      </c>
      <c r="H18" s="869">
        <v>50716.292977205849</v>
      </c>
      <c r="I18" s="865" t="s">
        <v>700</v>
      </c>
    </row>
    <row r="19" spans="2:10" s="602" customFormat="1" ht="36.950000000000003" customHeight="1" x14ac:dyDescent="0.2">
      <c r="B19" s="852" t="s">
        <v>319</v>
      </c>
      <c r="C19" s="869">
        <v>143597</v>
      </c>
      <c r="D19" s="869">
        <v>298744</v>
      </c>
      <c r="E19" s="869">
        <v>194739</v>
      </c>
      <c r="F19" s="869">
        <v>225767</v>
      </c>
      <c r="G19" s="869">
        <v>136698</v>
      </c>
      <c r="H19" s="869">
        <v>118600.18606393778</v>
      </c>
      <c r="I19" s="865" t="s">
        <v>320</v>
      </c>
    </row>
    <row r="20" spans="2:10" s="602" customFormat="1" ht="36.950000000000003" customHeight="1" x14ac:dyDescent="0.2">
      <c r="B20" s="852" t="s">
        <v>850</v>
      </c>
      <c r="C20" s="869">
        <v>178043</v>
      </c>
      <c r="D20" s="869">
        <v>147523</v>
      </c>
      <c r="E20" s="869">
        <v>65936</v>
      </c>
      <c r="F20" s="869">
        <v>75532</v>
      </c>
      <c r="G20" s="869">
        <v>68328.047463225754</v>
      </c>
      <c r="H20" s="869">
        <v>99393.779417021869</v>
      </c>
      <c r="I20" s="865" t="s">
        <v>852</v>
      </c>
    </row>
    <row r="21" spans="2:10" s="602" customFormat="1" ht="36.950000000000003" customHeight="1" x14ac:dyDescent="0.2">
      <c r="B21" s="860" t="s">
        <v>854</v>
      </c>
      <c r="C21" s="868">
        <v>579911</v>
      </c>
      <c r="D21" s="868">
        <v>703594</v>
      </c>
      <c r="E21" s="868">
        <v>386818</v>
      </c>
      <c r="F21" s="868">
        <v>424662</v>
      </c>
      <c r="G21" s="868">
        <v>297496.54846124898</v>
      </c>
      <c r="H21" s="868">
        <v>399594.14038467419</v>
      </c>
      <c r="I21" s="864" t="s">
        <v>332</v>
      </c>
    </row>
    <row r="22" spans="2:10" s="602" customFormat="1" ht="17.25" customHeight="1" x14ac:dyDescent="0.2">
      <c r="B22" s="852"/>
      <c r="C22" s="869"/>
      <c r="D22" s="869"/>
      <c r="E22" s="869"/>
      <c r="F22" s="869"/>
      <c r="G22" s="869"/>
      <c r="H22" s="869"/>
      <c r="I22" s="865"/>
    </row>
    <row r="23" spans="2:10" s="602" customFormat="1" ht="36.950000000000003" customHeight="1" x14ac:dyDescent="0.2">
      <c r="B23" s="860" t="s">
        <v>48</v>
      </c>
      <c r="C23" s="868"/>
      <c r="D23" s="868"/>
      <c r="E23" s="868"/>
      <c r="F23" s="868"/>
      <c r="G23" s="868"/>
      <c r="H23" s="868"/>
      <c r="I23" s="864" t="s">
        <v>49</v>
      </c>
    </row>
    <row r="24" spans="2:10" s="602" customFormat="1" ht="36.950000000000003" customHeight="1" x14ac:dyDescent="0.2">
      <c r="B24" s="852" t="s">
        <v>319</v>
      </c>
      <c r="C24" s="869">
        <v>143597</v>
      </c>
      <c r="D24" s="869">
        <v>298744</v>
      </c>
      <c r="E24" s="869">
        <v>194739</v>
      </c>
      <c r="F24" s="869">
        <v>225767</v>
      </c>
      <c r="G24" s="869">
        <v>136698</v>
      </c>
      <c r="H24" s="869">
        <v>118600.18606393778</v>
      </c>
      <c r="I24" s="865" t="s">
        <v>320</v>
      </c>
      <c r="J24" s="1297"/>
    </row>
    <row r="25" spans="2:10" s="602" customFormat="1" ht="36.950000000000003" customHeight="1" x14ac:dyDescent="0.2">
      <c r="B25" s="852" t="s">
        <v>37</v>
      </c>
      <c r="C25" s="869">
        <v>49151</v>
      </c>
      <c r="D25" s="869">
        <v>27251</v>
      </c>
      <c r="E25" s="869">
        <v>14037</v>
      </c>
      <c r="F25" s="869">
        <v>13158</v>
      </c>
      <c r="G25" s="869">
        <v>7357.1910301566095</v>
      </c>
      <c r="H25" s="869">
        <v>26600</v>
      </c>
      <c r="I25" s="865" t="s">
        <v>50</v>
      </c>
      <c r="J25" s="1297"/>
    </row>
    <row r="26" spans="2:10" s="602" customFormat="1" ht="36.950000000000003" customHeight="1" x14ac:dyDescent="0.2">
      <c r="B26" s="852" t="s">
        <v>38</v>
      </c>
      <c r="C26" s="869">
        <v>99652</v>
      </c>
      <c r="D26" s="869">
        <v>61553</v>
      </c>
      <c r="E26" s="869">
        <v>39624</v>
      </c>
      <c r="F26" s="869">
        <v>18848</v>
      </c>
      <c r="G26" s="869">
        <v>35666.357431092372</v>
      </c>
      <c r="H26" s="869">
        <v>46409.37149887289</v>
      </c>
      <c r="I26" s="865" t="s">
        <v>39</v>
      </c>
      <c r="J26" s="1297"/>
    </row>
    <row r="27" spans="2:10" s="602" customFormat="1" ht="36.950000000000003" customHeight="1" x14ac:dyDescent="0.2">
      <c r="B27" s="852" t="s">
        <v>40</v>
      </c>
      <c r="C27" s="869">
        <v>84225</v>
      </c>
      <c r="D27" s="869">
        <v>77765</v>
      </c>
      <c r="E27" s="869">
        <v>22058</v>
      </c>
      <c r="F27" s="869">
        <v>35860</v>
      </c>
      <c r="G27" s="869">
        <v>23202</v>
      </c>
      <c r="H27" s="869">
        <v>25702.06843963161</v>
      </c>
      <c r="I27" s="865" t="s">
        <v>428</v>
      </c>
      <c r="J27" s="1297"/>
    </row>
    <row r="28" spans="2:10" s="602" customFormat="1" ht="36.950000000000003" customHeight="1" x14ac:dyDescent="0.2">
      <c r="B28" s="852" t="s">
        <v>41</v>
      </c>
      <c r="C28" s="869">
        <v>203286</v>
      </c>
      <c r="D28" s="869">
        <v>238281</v>
      </c>
      <c r="E28" s="869">
        <v>116360</v>
      </c>
      <c r="F28" s="869">
        <v>131029</v>
      </c>
      <c r="G28" s="869">
        <v>94573</v>
      </c>
      <c r="H28" s="869">
        <v>182282.26995921577</v>
      </c>
      <c r="I28" s="867" t="s">
        <v>892</v>
      </c>
      <c r="J28" s="1297"/>
    </row>
    <row r="29" spans="2:10" s="602" customFormat="1" ht="36.950000000000003" customHeight="1" x14ac:dyDescent="0.2">
      <c r="B29" s="860" t="s">
        <v>854</v>
      </c>
      <c r="C29" s="868">
        <v>579911</v>
      </c>
      <c r="D29" s="868">
        <v>703594</v>
      </c>
      <c r="E29" s="868">
        <v>386818</v>
      </c>
      <c r="F29" s="868">
        <v>424662</v>
      </c>
      <c r="G29" s="868">
        <v>297496.54846124898</v>
      </c>
      <c r="H29" s="868">
        <v>399593.89596165804</v>
      </c>
      <c r="I29" s="864" t="s">
        <v>332</v>
      </c>
      <c r="J29" s="1297"/>
    </row>
    <row r="30" spans="2:10" s="602" customFormat="1" ht="30" customHeight="1" thickBot="1" x14ac:dyDescent="0.25">
      <c r="B30" s="851"/>
      <c r="C30" s="1549"/>
      <c r="D30" s="1549"/>
      <c r="E30" s="1549"/>
      <c r="F30" s="1549"/>
      <c r="G30" s="1549"/>
      <c r="H30" s="1549"/>
      <c r="I30" s="866"/>
    </row>
    <row r="31" spans="2:10" s="602" customFormat="1" ht="17.25" customHeight="1" thickTop="1" x14ac:dyDescent="0.2">
      <c r="B31" s="852"/>
      <c r="C31" s="869"/>
      <c r="D31" s="869"/>
      <c r="E31" s="869"/>
      <c r="F31" s="869"/>
      <c r="G31" s="869"/>
      <c r="H31" s="869"/>
      <c r="I31" s="865"/>
    </row>
    <row r="32" spans="2:10" s="602" customFormat="1" ht="36.950000000000003" customHeight="1" x14ac:dyDescent="0.2">
      <c r="B32" s="726" t="s">
        <v>51</v>
      </c>
      <c r="C32" s="871"/>
      <c r="D32" s="871"/>
      <c r="E32" s="871"/>
      <c r="F32" s="871"/>
      <c r="G32" s="871"/>
      <c r="H32" s="871"/>
      <c r="I32" s="863" t="s">
        <v>407</v>
      </c>
    </row>
    <row r="33" spans="2:10" s="602" customFormat="1" ht="15.75" customHeight="1" x14ac:dyDescent="0.2">
      <c r="B33" s="852"/>
      <c r="C33" s="869"/>
      <c r="D33" s="869"/>
      <c r="E33" s="869"/>
      <c r="F33" s="869"/>
      <c r="G33" s="869"/>
      <c r="H33" s="869"/>
      <c r="I33" s="865"/>
    </row>
    <row r="34" spans="2:10" s="602" customFormat="1" ht="36.950000000000003" customHeight="1" x14ac:dyDescent="0.2">
      <c r="B34" s="860" t="s">
        <v>410</v>
      </c>
      <c r="C34" s="869"/>
      <c r="D34" s="869"/>
      <c r="E34" s="869"/>
      <c r="F34" s="869"/>
      <c r="G34" s="869"/>
      <c r="H34" s="869"/>
      <c r="I34" s="864" t="s">
        <v>46</v>
      </c>
    </row>
    <row r="35" spans="2:10" s="602" customFormat="1" ht="36.950000000000003" customHeight="1" x14ac:dyDescent="0.2">
      <c r="B35" s="852" t="s">
        <v>853</v>
      </c>
      <c r="C35" s="869">
        <v>34552</v>
      </c>
      <c r="D35" s="869">
        <v>31368</v>
      </c>
      <c r="E35" s="869">
        <v>11614</v>
      </c>
      <c r="F35" s="869">
        <v>23573</v>
      </c>
      <c r="G35" s="869">
        <v>14829</v>
      </c>
      <c r="H35" s="869">
        <v>20476.72443364892</v>
      </c>
      <c r="I35" s="865" t="s">
        <v>855</v>
      </c>
    </row>
    <row r="36" spans="2:10" s="602" customFormat="1" ht="36.950000000000003" customHeight="1" x14ac:dyDescent="0.2">
      <c r="B36" s="852" t="s">
        <v>47</v>
      </c>
      <c r="C36" s="869">
        <v>83103</v>
      </c>
      <c r="D36" s="869">
        <v>93746</v>
      </c>
      <c r="E36" s="869">
        <v>38304</v>
      </c>
      <c r="F36" s="869">
        <v>37532</v>
      </c>
      <c r="G36" s="869">
        <v>20015</v>
      </c>
      <c r="H36" s="869">
        <v>59393.160760461535</v>
      </c>
      <c r="I36" s="865" t="s">
        <v>699</v>
      </c>
    </row>
    <row r="37" spans="2:10" s="602" customFormat="1" ht="36.950000000000003" customHeight="1" x14ac:dyDescent="0.2">
      <c r="B37" s="852" t="s">
        <v>1586</v>
      </c>
      <c r="C37" s="869">
        <v>44631</v>
      </c>
      <c r="D37" s="869">
        <v>43768</v>
      </c>
      <c r="E37" s="869">
        <v>14603</v>
      </c>
      <c r="F37" s="869">
        <v>15397</v>
      </c>
      <c r="G37" s="869">
        <v>8391</v>
      </c>
      <c r="H37" s="869">
        <v>19354.135055355655</v>
      </c>
      <c r="I37" s="865" t="s">
        <v>700</v>
      </c>
    </row>
    <row r="38" spans="2:10" s="602" customFormat="1" ht="36.950000000000003" customHeight="1" x14ac:dyDescent="0.2">
      <c r="B38" s="852" t="s">
        <v>319</v>
      </c>
      <c r="C38" s="869">
        <v>70519</v>
      </c>
      <c r="D38" s="869">
        <v>118283</v>
      </c>
      <c r="E38" s="869">
        <v>87960</v>
      </c>
      <c r="F38" s="869">
        <v>90233</v>
      </c>
      <c r="G38" s="869">
        <v>24649</v>
      </c>
      <c r="H38" s="869">
        <v>34277.510423103406</v>
      </c>
      <c r="I38" s="865" t="s">
        <v>320</v>
      </c>
    </row>
    <row r="39" spans="2:10" s="602" customFormat="1" ht="36.950000000000003" customHeight="1" x14ac:dyDescent="0.2">
      <c r="B39" s="852" t="s">
        <v>850</v>
      </c>
      <c r="C39" s="869">
        <v>104616</v>
      </c>
      <c r="D39" s="869">
        <v>94229</v>
      </c>
      <c r="E39" s="869">
        <v>33454</v>
      </c>
      <c r="F39" s="869">
        <v>29429</v>
      </c>
      <c r="G39" s="869">
        <v>59055</v>
      </c>
      <c r="H39" s="869">
        <v>113057.446331507</v>
      </c>
      <c r="I39" s="865" t="s">
        <v>852</v>
      </c>
    </row>
    <row r="40" spans="2:10" s="602" customFormat="1" ht="36.950000000000003" customHeight="1" x14ac:dyDescent="0.2">
      <c r="B40" s="860" t="s">
        <v>854</v>
      </c>
      <c r="C40" s="868">
        <v>337421</v>
      </c>
      <c r="D40" s="868">
        <v>381394</v>
      </c>
      <c r="E40" s="868">
        <v>185935</v>
      </c>
      <c r="F40" s="868">
        <v>196164</v>
      </c>
      <c r="G40" s="868">
        <v>126939</v>
      </c>
      <c r="H40" s="868">
        <v>246558.97700407653</v>
      </c>
      <c r="I40" s="864" t="s">
        <v>332</v>
      </c>
    </row>
    <row r="41" spans="2:10" s="602" customFormat="1" ht="17.25" customHeight="1" x14ac:dyDescent="0.2">
      <c r="B41" s="852"/>
      <c r="C41" s="869"/>
      <c r="D41" s="869"/>
      <c r="E41" s="869"/>
      <c r="F41" s="869"/>
      <c r="G41" s="869"/>
      <c r="H41" s="869"/>
      <c r="I41" s="865"/>
    </row>
    <row r="42" spans="2:10" s="602" customFormat="1" ht="36.950000000000003" customHeight="1" x14ac:dyDescent="0.2">
      <c r="B42" s="860" t="s">
        <v>48</v>
      </c>
      <c r="C42" s="869"/>
      <c r="D42" s="869"/>
      <c r="E42" s="869"/>
      <c r="F42" s="869"/>
      <c r="G42" s="869"/>
      <c r="H42" s="869"/>
      <c r="I42" s="864" t="s">
        <v>49</v>
      </c>
    </row>
    <row r="43" spans="2:10" s="602" customFormat="1" ht="36.950000000000003" customHeight="1" x14ac:dyDescent="0.2">
      <c r="B43" s="852" t="s">
        <v>319</v>
      </c>
      <c r="C43" s="869">
        <v>70519</v>
      </c>
      <c r="D43" s="869">
        <v>118283</v>
      </c>
      <c r="E43" s="869">
        <v>87960</v>
      </c>
      <c r="F43" s="869">
        <v>90233</v>
      </c>
      <c r="G43" s="869">
        <v>24649</v>
      </c>
      <c r="H43" s="869">
        <v>34277.510423103406</v>
      </c>
      <c r="I43" s="865" t="s">
        <v>320</v>
      </c>
      <c r="J43" s="1297"/>
    </row>
    <row r="44" spans="2:10" s="602" customFormat="1" ht="36.950000000000003" customHeight="1" x14ac:dyDescent="0.2">
      <c r="B44" s="852" t="s">
        <v>37</v>
      </c>
      <c r="C44" s="869">
        <v>21894</v>
      </c>
      <c r="D44" s="869">
        <v>17765</v>
      </c>
      <c r="E44" s="869">
        <v>7716</v>
      </c>
      <c r="F44" s="869">
        <v>6850</v>
      </c>
      <c r="G44" s="869">
        <v>3024</v>
      </c>
      <c r="H44" s="869">
        <v>7687.9319141665037</v>
      </c>
      <c r="I44" s="865" t="s">
        <v>50</v>
      </c>
      <c r="J44" s="1297"/>
    </row>
    <row r="45" spans="2:10" s="602" customFormat="1" ht="36.950000000000003" customHeight="1" x14ac:dyDescent="0.2">
      <c r="B45" s="852" t="s">
        <v>38</v>
      </c>
      <c r="C45" s="869">
        <v>54555</v>
      </c>
      <c r="D45" s="869">
        <v>33603</v>
      </c>
      <c r="E45" s="869">
        <v>11558</v>
      </c>
      <c r="F45" s="869">
        <v>5538</v>
      </c>
      <c r="G45" s="869">
        <v>14706</v>
      </c>
      <c r="H45" s="869">
        <v>13413.113149963265</v>
      </c>
      <c r="I45" s="865" t="s">
        <v>39</v>
      </c>
      <c r="J45" s="1297"/>
    </row>
    <row r="46" spans="2:10" s="602" customFormat="1" ht="36.950000000000003" customHeight="1" x14ac:dyDescent="0.2">
      <c r="B46" s="852" t="s">
        <v>40</v>
      </c>
      <c r="C46" s="869">
        <v>45268</v>
      </c>
      <c r="D46" s="869">
        <v>41797</v>
      </c>
      <c r="E46" s="869">
        <v>9847</v>
      </c>
      <c r="F46" s="869">
        <v>16009</v>
      </c>
      <c r="G46" s="869">
        <v>31193</v>
      </c>
      <c r="H46" s="869">
        <v>10799.188420013281</v>
      </c>
      <c r="I46" s="865" t="s">
        <v>428</v>
      </c>
      <c r="J46" s="1297"/>
    </row>
    <row r="47" spans="2:10" s="602" customFormat="1" ht="36.950000000000003" customHeight="1" x14ac:dyDescent="0.2">
      <c r="B47" s="852" t="s">
        <v>41</v>
      </c>
      <c r="C47" s="869">
        <v>145185</v>
      </c>
      <c r="D47" s="869">
        <v>169946</v>
      </c>
      <c r="E47" s="869">
        <v>68854</v>
      </c>
      <c r="F47" s="869">
        <v>77533</v>
      </c>
      <c r="G47" s="869">
        <v>53367</v>
      </c>
      <c r="H47" s="869">
        <v>180381.23309683008</v>
      </c>
      <c r="I47" s="867" t="s">
        <v>892</v>
      </c>
      <c r="J47" s="1297"/>
    </row>
    <row r="48" spans="2:10" s="602" customFormat="1" ht="36.950000000000003" customHeight="1" x14ac:dyDescent="0.2">
      <c r="B48" s="860" t="s">
        <v>854</v>
      </c>
      <c r="C48" s="868">
        <v>337421</v>
      </c>
      <c r="D48" s="868">
        <v>381394</v>
      </c>
      <c r="E48" s="868">
        <v>185935</v>
      </c>
      <c r="F48" s="868">
        <v>196163</v>
      </c>
      <c r="G48" s="868">
        <v>126939</v>
      </c>
      <c r="H48" s="868">
        <v>246558.97700407653</v>
      </c>
      <c r="I48" s="864" t="s">
        <v>332</v>
      </c>
      <c r="J48" s="1297"/>
    </row>
    <row r="49" spans="2:9" s="602" customFormat="1" ht="30" customHeight="1" thickBot="1" x14ac:dyDescent="0.25">
      <c r="B49" s="851"/>
      <c r="C49" s="1443"/>
      <c r="D49" s="1444"/>
      <c r="E49" s="1444"/>
      <c r="F49" s="1444"/>
      <c r="G49" s="1444"/>
      <c r="H49" s="1444"/>
      <c r="I49" s="1445"/>
    </row>
    <row r="50" spans="2:9" ht="9" customHeight="1" thickTop="1" x14ac:dyDescent="0.35"/>
    <row r="51" spans="2:9" s="417" customFormat="1" ht="18.75" customHeight="1" x14ac:dyDescent="0.5">
      <c r="B51" s="334" t="s">
        <v>1783</v>
      </c>
      <c r="C51" s="334"/>
      <c r="D51" s="334"/>
      <c r="E51" s="334"/>
      <c r="F51" s="334"/>
      <c r="G51" s="334"/>
      <c r="H51" s="334"/>
      <c r="I51" s="334" t="s">
        <v>1784</v>
      </c>
    </row>
    <row r="52" spans="2:9" s="417" customFormat="1" ht="18.75" customHeight="1" x14ac:dyDescent="0.5">
      <c r="B52" s="573"/>
      <c r="I52" s="711"/>
    </row>
    <row r="53" spans="2:9" s="37" customFormat="1" ht="18.75" customHeight="1" x14ac:dyDescent="0.5">
      <c r="B53" s="53"/>
      <c r="I53" s="47"/>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Roman,Regular"&amp;20- 60 -</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5"/>
  <dimension ref="A1:V59"/>
  <sheetViews>
    <sheetView rightToLeft="1" view="pageBreakPreview" zoomScale="50" zoomScaleNormal="50" zoomScaleSheetLayoutView="50" workbookViewId="0">
      <pane xSplit="2" ySplit="11" topLeftCell="C12" activePane="bottomRight" state="frozen"/>
      <selection pane="topRight"/>
      <selection pane="bottomLeft"/>
      <selection pane="bottomRight"/>
    </sheetView>
  </sheetViews>
  <sheetFormatPr defaultRowHeight="15" x14ac:dyDescent="0.35"/>
  <cols>
    <col min="1" max="1" width="9.140625" style="48"/>
    <col min="2" max="2" width="56.7109375" style="48" customWidth="1"/>
    <col min="3" max="8" width="14" style="48" customWidth="1"/>
    <col min="9" max="9" width="56.7109375" style="48" customWidth="1"/>
    <col min="10" max="10" width="14.42578125" style="48" bestFit="1" customWidth="1"/>
    <col min="11" max="16384" width="9.140625" style="48"/>
  </cols>
  <sheetData>
    <row r="1" spans="2:22" s="76" customFormat="1" ht="19.5" customHeight="1" x14ac:dyDescent="0.65">
      <c r="C1" s="75"/>
      <c r="D1" s="75"/>
      <c r="E1" s="75"/>
      <c r="F1" s="75"/>
      <c r="G1" s="75"/>
      <c r="H1" s="75"/>
      <c r="I1" s="75"/>
      <c r="J1" s="75"/>
      <c r="K1" s="75"/>
      <c r="L1" s="75"/>
      <c r="M1" s="75"/>
      <c r="N1" s="75"/>
      <c r="O1" s="75"/>
      <c r="P1" s="75"/>
      <c r="Q1" s="75"/>
      <c r="R1" s="75"/>
      <c r="S1" s="75"/>
      <c r="T1" s="75"/>
      <c r="U1" s="75"/>
      <c r="V1" s="75"/>
    </row>
    <row r="2" spans="2:22" s="76" customFormat="1" ht="19.5" customHeight="1" x14ac:dyDescent="0.65">
      <c r="B2" s="75"/>
      <c r="C2" s="75"/>
      <c r="D2" s="75"/>
      <c r="E2" s="75"/>
      <c r="F2" s="75"/>
      <c r="G2" s="75"/>
      <c r="H2" s="75"/>
      <c r="I2" s="75"/>
      <c r="J2" s="75"/>
      <c r="K2" s="75"/>
      <c r="L2" s="75"/>
      <c r="M2" s="75"/>
      <c r="N2" s="75"/>
      <c r="O2" s="75"/>
      <c r="P2" s="75"/>
      <c r="Q2" s="75"/>
      <c r="R2" s="75"/>
      <c r="S2" s="75"/>
      <c r="T2" s="75"/>
      <c r="U2" s="75"/>
    </row>
    <row r="3" spans="2:22" ht="36.75" x14ac:dyDescent="0.85">
      <c r="B3" s="1771" t="s">
        <v>1909</v>
      </c>
      <c r="C3" s="1772"/>
      <c r="D3" s="1772"/>
      <c r="E3" s="1772"/>
      <c r="F3" s="1772"/>
      <c r="G3" s="1772"/>
      <c r="H3" s="1772"/>
      <c r="I3" s="1919"/>
    </row>
    <row r="4" spans="2:22" ht="10.5" customHeight="1" x14ac:dyDescent="0.85">
      <c r="B4" s="712"/>
      <c r="C4" s="689"/>
      <c r="D4" s="689"/>
      <c r="E4" s="689"/>
      <c r="F4" s="689"/>
      <c r="G4" s="689"/>
      <c r="H4" s="689"/>
      <c r="I4" s="469"/>
    </row>
    <row r="5" spans="2:22" ht="36.75" x14ac:dyDescent="0.85">
      <c r="B5" s="1771" t="s">
        <v>1910</v>
      </c>
      <c r="C5" s="1771"/>
      <c r="D5" s="1771"/>
      <c r="E5" s="1771"/>
      <c r="F5" s="1771"/>
      <c r="G5" s="1771"/>
      <c r="H5" s="1771"/>
      <c r="I5" s="1978"/>
    </row>
    <row r="6" spans="2:22" ht="19.5" customHeight="1" x14ac:dyDescent="0.65">
      <c r="B6" s="88"/>
      <c r="C6" s="86"/>
      <c r="D6" s="86"/>
      <c r="E6" s="86"/>
      <c r="F6" s="86"/>
      <c r="G6" s="86"/>
      <c r="H6" s="86"/>
    </row>
    <row r="7" spans="2:22" s="37" customFormat="1" ht="21.75" x14ac:dyDescent="0.5">
      <c r="B7" s="91"/>
      <c r="C7" s="79"/>
      <c r="D7" s="79"/>
      <c r="E7" s="79"/>
      <c r="F7" s="79"/>
      <c r="G7" s="79"/>
      <c r="H7" s="79"/>
      <c r="I7" s="79"/>
      <c r="M7" s="79"/>
    </row>
    <row r="8" spans="2:22" ht="18.75" customHeight="1" thickBot="1" x14ac:dyDescent="0.4"/>
    <row r="9" spans="2:22" s="359" customFormat="1" ht="24.95" customHeight="1" thickTop="1" x14ac:dyDescent="0.7">
      <c r="B9" s="1946" t="s">
        <v>887</v>
      </c>
      <c r="C9" s="1758">
        <v>2010</v>
      </c>
      <c r="D9" s="1758">
        <v>2011</v>
      </c>
      <c r="E9" s="1758">
        <v>2012</v>
      </c>
      <c r="F9" s="1758">
        <v>2013</v>
      </c>
      <c r="G9" s="1758">
        <v>2014</v>
      </c>
      <c r="H9" s="1758">
        <v>2015</v>
      </c>
      <c r="I9" s="1949" t="s">
        <v>886</v>
      </c>
      <c r="J9" s="519"/>
      <c r="N9" s="519"/>
    </row>
    <row r="10" spans="2:22" s="359" customFormat="1" ht="24.95" customHeight="1" x14ac:dyDescent="0.7">
      <c r="B10" s="1947"/>
      <c r="C10" s="1759"/>
      <c r="D10" s="1759"/>
      <c r="E10" s="1759"/>
      <c r="F10" s="1759"/>
      <c r="G10" s="1759"/>
      <c r="H10" s="1759"/>
      <c r="I10" s="1976"/>
    </row>
    <row r="11" spans="2:22" s="359" customFormat="1" ht="24.95" customHeight="1" x14ac:dyDescent="0.7">
      <c r="B11" s="1948"/>
      <c r="C11" s="1760"/>
      <c r="D11" s="1760"/>
      <c r="E11" s="1760"/>
      <c r="F11" s="1760"/>
      <c r="G11" s="1760"/>
      <c r="H11" s="1760"/>
      <c r="I11" s="1977"/>
    </row>
    <row r="12" spans="2:22" s="359" customFormat="1" ht="15" customHeight="1" x14ac:dyDescent="0.7">
      <c r="B12" s="686"/>
      <c r="C12" s="463"/>
      <c r="D12" s="463"/>
      <c r="E12" s="463"/>
      <c r="F12" s="463"/>
      <c r="G12" s="463"/>
      <c r="H12" s="463"/>
      <c r="I12" s="697"/>
    </row>
    <row r="13" spans="2:22" s="859" customFormat="1" ht="24.95" customHeight="1" x14ac:dyDescent="0.2">
      <c r="B13" s="726" t="s">
        <v>1588</v>
      </c>
      <c r="C13" s="1448"/>
      <c r="D13" s="1448"/>
      <c r="E13" s="1448"/>
      <c r="F13" s="1448"/>
      <c r="G13" s="1448"/>
      <c r="H13" s="1448"/>
      <c r="I13" s="863" t="s">
        <v>1589</v>
      </c>
    </row>
    <row r="14" spans="2:22" s="602" customFormat="1" ht="15" customHeight="1" x14ac:dyDescent="0.2">
      <c r="B14" s="852"/>
      <c r="C14" s="1067"/>
      <c r="D14" s="1067"/>
      <c r="E14" s="1067"/>
      <c r="F14" s="1067"/>
      <c r="G14" s="1067"/>
      <c r="H14" s="1067"/>
      <c r="I14" s="865"/>
    </row>
    <row r="15" spans="2:22" s="602" customFormat="1" ht="24.95" customHeight="1" x14ac:dyDescent="0.2">
      <c r="B15" s="725" t="s">
        <v>893</v>
      </c>
      <c r="C15" s="361"/>
      <c r="D15" s="361"/>
      <c r="E15" s="361"/>
      <c r="F15" s="361"/>
      <c r="G15" s="361"/>
      <c r="H15" s="361"/>
      <c r="I15" s="864" t="s">
        <v>693</v>
      </c>
    </row>
    <row r="16" spans="2:22" s="602" customFormat="1" ht="24.95" customHeight="1" x14ac:dyDescent="0.2">
      <c r="B16" s="852" t="s">
        <v>687</v>
      </c>
      <c r="C16" s="882">
        <v>129</v>
      </c>
      <c r="D16" s="882">
        <v>152.36950175659888</v>
      </c>
      <c r="E16" s="882">
        <v>149</v>
      </c>
      <c r="F16" s="882">
        <v>146.9</v>
      </c>
      <c r="G16" s="882">
        <v>94.8</v>
      </c>
      <c r="H16" s="882">
        <v>185</v>
      </c>
      <c r="I16" s="865" t="s">
        <v>339</v>
      </c>
    </row>
    <row r="17" spans="1:15" s="602" customFormat="1" ht="24.95" customHeight="1" x14ac:dyDescent="0.2">
      <c r="B17" s="852" t="s">
        <v>688</v>
      </c>
      <c r="C17" s="882">
        <v>113</v>
      </c>
      <c r="D17" s="882">
        <v>145.42775927360626</v>
      </c>
      <c r="E17" s="882">
        <v>154</v>
      </c>
      <c r="F17" s="882">
        <v>147.19999999999999</v>
      </c>
      <c r="G17" s="882">
        <v>99.4</v>
      </c>
      <c r="H17" s="882">
        <v>127.7</v>
      </c>
      <c r="I17" s="865" t="s">
        <v>692</v>
      </c>
    </row>
    <row r="18" spans="1:15" s="602" customFormat="1" ht="24.95" customHeight="1" x14ac:dyDescent="0.2">
      <c r="B18" s="852" t="s">
        <v>689</v>
      </c>
      <c r="C18" s="882">
        <v>155</v>
      </c>
      <c r="D18" s="882">
        <v>157.40463899568641</v>
      </c>
      <c r="E18" s="882">
        <v>122</v>
      </c>
      <c r="F18" s="882">
        <v>98.6</v>
      </c>
      <c r="G18" s="882">
        <v>110.1</v>
      </c>
      <c r="H18" s="882">
        <v>120.8</v>
      </c>
      <c r="I18" s="865" t="s">
        <v>340</v>
      </c>
    </row>
    <row r="19" spans="1:15" s="602" customFormat="1" ht="24.95" customHeight="1" x14ac:dyDescent="0.2">
      <c r="B19" s="852" t="s">
        <v>690</v>
      </c>
      <c r="C19" s="882">
        <v>71.400000000000006</v>
      </c>
      <c r="D19" s="882">
        <v>76.095667578578841</v>
      </c>
      <c r="E19" s="882">
        <v>64</v>
      </c>
      <c r="F19" s="882">
        <v>28</v>
      </c>
      <c r="G19" s="882">
        <v>22.3</v>
      </c>
      <c r="H19" s="882">
        <v>22.6</v>
      </c>
      <c r="I19" s="865" t="s">
        <v>341</v>
      </c>
    </row>
    <row r="20" spans="1:15" s="602" customFormat="1" ht="24.95" customHeight="1" x14ac:dyDescent="0.2">
      <c r="B20" s="852" t="s">
        <v>342</v>
      </c>
      <c r="C20" s="882">
        <v>112</v>
      </c>
      <c r="D20" s="882">
        <v>120.53818112008626</v>
      </c>
      <c r="E20" s="882">
        <v>116</v>
      </c>
      <c r="F20" s="882">
        <v>104.2</v>
      </c>
      <c r="G20" s="882">
        <v>73.2</v>
      </c>
      <c r="H20" s="882">
        <v>103.8</v>
      </c>
      <c r="I20" s="865" t="s">
        <v>343</v>
      </c>
    </row>
    <row r="21" spans="1:15" s="602" customFormat="1" ht="24.95" customHeight="1" x14ac:dyDescent="0.2">
      <c r="B21" s="852" t="s">
        <v>1587</v>
      </c>
      <c r="C21" s="882">
        <v>132</v>
      </c>
      <c r="D21" s="882">
        <v>149</v>
      </c>
      <c r="E21" s="882">
        <v>155</v>
      </c>
      <c r="F21" s="882">
        <v>510.6</v>
      </c>
      <c r="G21" s="882">
        <v>537.1</v>
      </c>
      <c r="H21" s="882">
        <v>577.4</v>
      </c>
      <c r="I21" s="865" t="s">
        <v>1590</v>
      </c>
    </row>
    <row r="22" spans="1:15" s="558" customFormat="1" ht="24.95" customHeight="1" x14ac:dyDescent="0.2">
      <c r="A22" s="602"/>
      <c r="B22" s="860" t="s">
        <v>854</v>
      </c>
      <c r="C22" s="878">
        <v>115.19719626168224</v>
      </c>
      <c r="D22" s="878">
        <v>127.70479946800057</v>
      </c>
      <c r="E22" s="878">
        <v>119.98130841121494</v>
      </c>
      <c r="F22" s="878">
        <v>137.68146417445482</v>
      </c>
      <c r="G22" s="878">
        <v>114.99112149532711</v>
      </c>
      <c r="H22" s="878">
        <v>154.87383177570092</v>
      </c>
      <c r="I22" s="864" t="s">
        <v>332</v>
      </c>
      <c r="J22" s="602"/>
      <c r="K22" s="602"/>
      <c r="L22" s="602"/>
      <c r="M22" s="602"/>
      <c r="N22" s="602"/>
      <c r="O22" s="602"/>
    </row>
    <row r="23" spans="1:15" s="602" customFormat="1" ht="15" customHeight="1" x14ac:dyDescent="0.2">
      <c r="B23" s="852"/>
      <c r="C23" s="882"/>
      <c r="D23" s="882"/>
      <c r="E23" s="882"/>
      <c r="F23" s="882"/>
      <c r="G23" s="882"/>
      <c r="H23" s="882"/>
      <c r="I23" s="865"/>
    </row>
    <row r="24" spans="1:15" s="558" customFormat="1" ht="24.95" customHeight="1" x14ac:dyDescent="0.2">
      <c r="B24" s="725" t="s">
        <v>894</v>
      </c>
      <c r="C24" s="878"/>
      <c r="D24" s="878"/>
      <c r="E24" s="878"/>
      <c r="F24" s="878"/>
      <c r="G24" s="878"/>
      <c r="H24" s="878"/>
      <c r="I24" s="864" t="s">
        <v>897</v>
      </c>
      <c r="J24" s="602"/>
      <c r="K24" s="602"/>
      <c r="L24" s="602"/>
      <c r="M24" s="602"/>
      <c r="N24" s="602"/>
      <c r="O24" s="602"/>
    </row>
    <row r="25" spans="1:15" s="602" customFormat="1" ht="24.95" customHeight="1" x14ac:dyDescent="0.2">
      <c r="B25" s="852" t="s">
        <v>305</v>
      </c>
      <c r="C25" s="882">
        <v>138</v>
      </c>
      <c r="D25" s="882">
        <v>157.68842346427292</v>
      </c>
      <c r="E25" s="882">
        <v>150</v>
      </c>
      <c r="F25" s="882">
        <v>144</v>
      </c>
      <c r="G25" s="882">
        <v>141.30000000000001</v>
      </c>
      <c r="H25" s="882">
        <v>120.7</v>
      </c>
      <c r="I25" s="865" t="s">
        <v>302</v>
      </c>
    </row>
    <row r="26" spans="1:15" s="602" customFormat="1" ht="24.95" customHeight="1" x14ac:dyDescent="0.2">
      <c r="B26" s="852" t="s">
        <v>734</v>
      </c>
      <c r="C26" s="882">
        <v>103</v>
      </c>
      <c r="D26" s="882">
        <v>112.32459471313578</v>
      </c>
      <c r="E26" s="882">
        <v>107</v>
      </c>
      <c r="F26" s="882">
        <v>100.1</v>
      </c>
      <c r="G26" s="882">
        <v>98.5</v>
      </c>
      <c r="H26" s="882">
        <v>84.4</v>
      </c>
      <c r="I26" s="865" t="s">
        <v>303</v>
      </c>
    </row>
    <row r="27" spans="1:15" s="602" customFormat="1" ht="24.95" customHeight="1" x14ac:dyDescent="0.2">
      <c r="B27" s="852" t="s">
        <v>735</v>
      </c>
      <c r="C27" s="882">
        <v>128</v>
      </c>
      <c r="D27" s="882">
        <v>136</v>
      </c>
      <c r="E27" s="882">
        <v>117</v>
      </c>
      <c r="F27" s="882">
        <v>96.9</v>
      </c>
      <c r="G27" s="882">
        <v>88.1</v>
      </c>
      <c r="H27" s="882">
        <v>80</v>
      </c>
      <c r="I27" s="865" t="s">
        <v>304</v>
      </c>
    </row>
    <row r="28" spans="1:15" s="602" customFormat="1" ht="24.95" customHeight="1" x14ac:dyDescent="0.2">
      <c r="B28" s="852" t="s">
        <v>736</v>
      </c>
      <c r="C28" s="882">
        <v>128</v>
      </c>
      <c r="D28" s="882">
        <v>145.17005007048539</v>
      </c>
      <c r="E28" s="882">
        <v>141</v>
      </c>
      <c r="F28" s="882">
        <v>137.19999999999999</v>
      </c>
      <c r="G28" s="882">
        <v>133.30000000000001</v>
      </c>
      <c r="H28" s="882">
        <v>108.8</v>
      </c>
      <c r="I28" s="865" t="s">
        <v>898</v>
      </c>
    </row>
    <row r="29" spans="1:15" s="602" customFormat="1" ht="24.95" customHeight="1" x14ac:dyDescent="0.2">
      <c r="B29" s="852" t="s">
        <v>691</v>
      </c>
      <c r="C29" s="882">
        <v>126</v>
      </c>
      <c r="D29" s="882">
        <v>101.03489872687153</v>
      </c>
      <c r="E29" s="882">
        <v>94</v>
      </c>
      <c r="F29" s="882">
        <v>65.2</v>
      </c>
      <c r="G29" s="882">
        <v>77.099999999999994</v>
      </c>
      <c r="H29" s="882">
        <v>55.6</v>
      </c>
      <c r="I29" s="865" t="s">
        <v>828</v>
      </c>
    </row>
    <row r="30" spans="1:15" s="558" customFormat="1" ht="24.95" customHeight="1" x14ac:dyDescent="0.2">
      <c r="A30" s="602"/>
      <c r="B30" s="860" t="s">
        <v>854</v>
      </c>
      <c r="C30" s="878">
        <v>115.17597765363129</v>
      </c>
      <c r="D30" s="878">
        <v>126.65742013302786</v>
      </c>
      <c r="E30" s="878">
        <v>119.8100558659218</v>
      </c>
      <c r="F30" s="878">
        <v>111.90418994413407</v>
      </c>
      <c r="G30" s="878">
        <v>109.82402234636874</v>
      </c>
      <c r="H30" s="878">
        <v>93.966480446927378</v>
      </c>
      <c r="I30" s="864" t="s">
        <v>332</v>
      </c>
      <c r="J30" s="602"/>
      <c r="K30" s="602"/>
      <c r="L30" s="602"/>
      <c r="M30" s="602"/>
      <c r="N30" s="602"/>
      <c r="O30" s="602"/>
    </row>
    <row r="31" spans="1:15" s="602" customFormat="1" ht="24.95" customHeight="1" thickBot="1" x14ac:dyDescent="0.25">
      <c r="B31" s="717"/>
      <c r="C31" s="1591"/>
      <c r="D31" s="1591"/>
      <c r="E31" s="1591"/>
      <c r="F31" s="1591"/>
      <c r="G31" s="1591"/>
      <c r="H31" s="1591"/>
      <c r="I31" s="719"/>
    </row>
    <row r="32" spans="1:15" s="602" customFormat="1" ht="15" customHeight="1" thickTop="1" x14ac:dyDescent="0.2">
      <c r="B32" s="852"/>
      <c r="C32" s="882"/>
      <c r="D32" s="882"/>
      <c r="E32" s="882"/>
      <c r="F32" s="882"/>
      <c r="G32" s="882"/>
      <c r="H32" s="882"/>
      <c r="I32" s="865"/>
    </row>
    <row r="33" spans="2:15" s="859" customFormat="1" ht="24.95" customHeight="1" x14ac:dyDescent="0.2">
      <c r="B33" s="726" t="s">
        <v>895</v>
      </c>
      <c r="C33" s="1417"/>
      <c r="D33" s="1417"/>
      <c r="E33" s="1417"/>
      <c r="F33" s="1417"/>
      <c r="G33" s="1417"/>
      <c r="H33" s="1417"/>
      <c r="I33" s="863" t="s">
        <v>896</v>
      </c>
      <c r="J33" s="602"/>
      <c r="K33" s="602"/>
      <c r="L33" s="602"/>
      <c r="M33" s="602"/>
      <c r="N33" s="602"/>
      <c r="O33" s="602"/>
    </row>
    <row r="34" spans="2:15" s="602" customFormat="1" ht="15" customHeight="1" x14ac:dyDescent="0.2">
      <c r="B34" s="852"/>
      <c r="C34" s="882"/>
      <c r="D34" s="882"/>
      <c r="E34" s="882"/>
      <c r="F34" s="882"/>
      <c r="G34" s="882"/>
      <c r="H34" s="882"/>
      <c r="I34" s="865"/>
    </row>
    <row r="35" spans="2:15" s="602" customFormat="1" ht="24.95" customHeight="1" x14ac:dyDescent="0.2">
      <c r="B35" s="725" t="s">
        <v>893</v>
      </c>
      <c r="C35" s="868">
        <v>10859.6</v>
      </c>
      <c r="D35" s="868">
        <v>12349.8</v>
      </c>
      <c r="E35" s="868">
        <v>10665.402</v>
      </c>
      <c r="F35" s="868">
        <v>8587</v>
      </c>
      <c r="G35" s="868">
        <v>6458.3015079999996</v>
      </c>
      <c r="H35" s="868">
        <v>8920.4</v>
      </c>
      <c r="I35" s="864" t="s">
        <v>693</v>
      </c>
    </row>
    <row r="36" spans="2:15" s="602" customFormat="1" ht="24.95" customHeight="1" x14ac:dyDescent="0.2">
      <c r="B36" s="852" t="s">
        <v>344</v>
      </c>
      <c r="C36" s="869">
        <v>3083.1</v>
      </c>
      <c r="D36" s="869">
        <v>3858.3</v>
      </c>
      <c r="E36" s="869">
        <v>3609</v>
      </c>
      <c r="F36" s="869">
        <v>3182.1</v>
      </c>
      <c r="G36" s="869">
        <v>2024.3</v>
      </c>
      <c r="H36" s="869">
        <v>2861.6</v>
      </c>
      <c r="I36" s="865" t="s">
        <v>345</v>
      </c>
    </row>
    <row r="37" spans="2:15" s="602" customFormat="1" ht="24.95" customHeight="1" x14ac:dyDescent="0.2">
      <c r="B37" s="852" t="s">
        <v>346</v>
      </c>
      <c r="C37" s="869">
        <v>679.8</v>
      </c>
      <c r="D37" s="869">
        <v>666.8</v>
      </c>
      <c r="E37" s="869">
        <v>728.1</v>
      </c>
      <c r="F37" s="869">
        <v>910.9</v>
      </c>
      <c r="G37" s="869">
        <v>600.1</v>
      </c>
      <c r="H37" s="869">
        <v>1614.9</v>
      </c>
      <c r="I37" s="865" t="s">
        <v>347</v>
      </c>
    </row>
    <row r="38" spans="2:15" s="602" customFormat="1" ht="24.95" customHeight="1" x14ac:dyDescent="0.2">
      <c r="B38" s="852" t="s">
        <v>348</v>
      </c>
      <c r="C38" s="869">
        <v>133.1</v>
      </c>
      <c r="D38" s="869">
        <v>298.39999999999998</v>
      </c>
      <c r="E38" s="869">
        <v>257.7</v>
      </c>
      <c r="F38" s="869">
        <v>109.1</v>
      </c>
      <c r="G38" s="869">
        <v>67</v>
      </c>
      <c r="H38" s="869">
        <v>89.1</v>
      </c>
      <c r="I38" s="865" t="s">
        <v>349</v>
      </c>
    </row>
    <row r="39" spans="2:15" s="602" customFormat="1" ht="24.95" customHeight="1" x14ac:dyDescent="0.2">
      <c r="B39" s="852" t="s">
        <v>350</v>
      </c>
      <c r="C39" s="869">
        <v>77.3</v>
      </c>
      <c r="D39" s="869">
        <v>112.5</v>
      </c>
      <c r="E39" s="869">
        <v>130.19999999999999</v>
      </c>
      <c r="F39" s="869">
        <v>129.4</v>
      </c>
      <c r="G39" s="869">
        <v>74.8</v>
      </c>
      <c r="H39" s="869">
        <v>98.7</v>
      </c>
      <c r="I39" s="865" t="s">
        <v>351</v>
      </c>
    </row>
    <row r="40" spans="2:15" s="602" customFormat="1" ht="24.95" customHeight="1" x14ac:dyDescent="0.2">
      <c r="B40" s="852" t="s">
        <v>352</v>
      </c>
      <c r="C40" s="869">
        <v>42.9</v>
      </c>
      <c r="D40" s="869">
        <v>50.1</v>
      </c>
      <c r="E40" s="869">
        <v>55.9</v>
      </c>
      <c r="F40" s="869">
        <v>53</v>
      </c>
      <c r="G40" s="869">
        <v>27.3</v>
      </c>
      <c r="H40" s="869">
        <v>53</v>
      </c>
      <c r="I40" s="865" t="s">
        <v>694</v>
      </c>
    </row>
    <row r="41" spans="2:15" s="602" customFormat="1" ht="24.95" customHeight="1" x14ac:dyDescent="0.2">
      <c r="B41" s="852" t="s">
        <v>353</v>
      </c>
      <c r="C41" s="869">
        <v>673.2</v>
      </c>
      <c r="D41" s="869">
        <v>713.3</v>
      </c>
      <c r="E41" s="869">
        <v>698.1</v>
      </c>
      <c r="F41" s="869">
        <v>441.7</v>
      </c>
      <c r="G41" s="869">
        <v>539.6</v>
      </c>
      <c r="H41" s="869">
        <v>505.2</v>
      </c>
      <c r="I41" s="865" t="s">
        <v>354</v>
      </c>
    </row>
    <row r="42" spans="2:15" s="602" customFormat="1" ht="24.95" customHeight="1" x14ac:dyDescent="0.2">
      <c r="B42" s="852" t="s">
        <v>355</v>
      </c>
      <c r="C42" s="869">
        <v>1156.3</v>
      </c>
      <c r="D42" s="869">
        <v>1155</v>
      </c>
      <c r="E42" s="869">
        <v>783.87400000000002</v>
      </c>
      <c r="F42" s="869">
        <v>499.7</v>
      </c>
      <c r="G42" s="869">
        <v>669</v>
      </c>
      <c r="H42" s="869">
        <v>722.6</v>
      </c>
      <c r="I42" s="865" t="s">
        <v>356</v>
      </c>
    </row>
    <row r="43" spans="2:15" s="602" customFormat="1" ht="24.95" customHeight="1" x14ac:dyDescent="0.2">
      <c r="B43" s="852" t="s">
        <v>357</v>
      </c>
      <c r="C43" s="869">
        <v>109.6</v>
      </c>
      <c r="D43" s="869">
        <v>84.9</v>
      </c>
      <c r="E43" s="869">
        <v>64.3</v>
      </c>
      <c r="F43" s="869">
        <v>87.6</v>
      </c>
      <c r="G43" s="869">
        <v>75.900000000000006</v>
      </c>
      <c r="H43" s="869">
        <v>96.2</v>
      </c>
      <c r="I43" s="865" t="s">
        <v>718</v>
      </c>
    </row>
    <row r="44" spans="2:15" s="602" customFormat="1" ht="24.95" customHeight="1" x14ac:dyDescent="0.2">
      <c r="B44" s="852" t="s">
        <v>493</v>
      </c>
      <c r="C44" s="869">
        <v>628.29999999999995</v>
      </c>
      <c r="D44" s="869">
        <v>671.7</v>
      </c>
      <c r="E44" s="869">
        <v>592.70000000000005</v>
      </c>
      <c r="F44" s="869">
        <v>169.1</v>
      </c>
      <c r="G44" s="869">
        <v>162.4</v>
      </c>
      <c r="H44" s="869">
        <v>130.5</v>
      </c>
      <c r="I44" s="865" t="s">
        <v>899</v>
      </c>
    </row>
    <row r="45" spans="2:15" s="602" customFormat="1" ht="24.95" customHeight="1" x14ac:dyDescent="0.2">
      <c r="B45" s="852" t="s">
        <v>494</v>
      </c>
      <c r="C45" s="869">
        <v>19.5</v>
      </c>
      <c r="D45" s="869">
        <v>17.100000000000001</v>
      </c>
      <c r="E45" s="869">
        <v>15.6</v>
      </c>
      <c r="F45" s="869">
        <v>15.8</v>
      </c>
      <c r="G45" s="869">
        <v>14.7</v>
      </c>
      <c r="H45" s="869">
        <v>11.9</v>
      </c>
      <c r="I45" s="865" t="s">
        <v>495</v>
      </c>
    </row>
    <row r="46" spans="2:15" s="602" customFormat="1" ht="24.95" customHeight="1" x14ac:dyDescent="0.2">
      <c r="B46" s="852" t="s">
        <v>496</v>
      </c>
      <c r="C46" s="869">
        <v>1493</v>
      </c>
      <c r="D46" s="869">
        <v>1805.2</v>
      </c>
      <c r="E46" s="869">
        <v>1027.9000000000001</v>
      </c>
      <c r="F46" s="869">
        <v>316.89999999999998</v>
      </c>
      <c r="G46" s="869">
        <v>65.3</v>
      </c>
      <c r="H46" s="869">
        <v>29.3</v>
      </c>
      <c r="I46" s="865" t="s">
        <v>497</v>
      </c>
    </row>
    <row r="47" spans="2:15" s="602" customFormat="1" ht="24.95" customHeight="1" x14ac:dyDescent="0.2">
      <c r="B47" s="852" t="s">
        <v>498</v>
      </c>
      <c r="C47" s="869">
        <v>13</v>
      </c>
      <c r="D47" s="869">
        <v>11.9</v>
      </c>
      <c r="E47" s="869">
        <v>13.1</v>
      </c>
      <c r="F47" s="869">
        <v>15.4</v>
      </c>
      <c r="G47" s="869">
        <v>17.899999999999999</v>
      </c>
      <c r="H47" s="869">
        <v>15.4</v>
      </c>
      <c r="I47" s="865" t="s">
        <v>900</v>
      </c>
    </row>
    <row r="48" spans="2:15" s="602" customFormat="1" ht="24.95" customHeight="1" x14ac:dyDescent="0.2">
      <c r="B48" s="852" t="s">
        <v>499</v>
      </c>
      <c r="C48" s="869">
        <v>960.4</v>
      </c>
      <c r="D48" s="869">
        <v>1095</v>
      </c>
      <c r="E48" s="869">
        <v>1049.761</v>
      </c>
      <c r="F48" s="869">
        <v>842.1</v>
      </c>
      <c r="G48" s="869">
        <v>392.21436</v>
      </c>
      <c r="H48" s="869">
        <v>913.3</v>
      </c>
      <c r="I48" s="865" t="s">
        <v>500</v>
      </c>
    </row>
    <row r="49" spans="2:15" s="602" customFormat="1" ht="24.95" customHeight="1" x14ac:dyDescent="0.2">
      <c r="B49" s="852" t="s">
        <v>501</v>
      </c>
      <c r="C49" s="869">
        <v>325.7</v>
      </c>
      <c r="D49" s="869">
        <v>338</v>
      </c>
      <c r="E49" s="869">
        <v>362.50099999999998</v>
      </c>
      <c r="F49" s="869">
        <v>306.89999999999998</v>
      </c>
      <c r="G49" s="869">
        <v>195.92951199999999</v>
      </c>
      <c r="H49" s="869">
        <v>181.7</v>
      </c>
      <c r="I49" s="865" t="s">
        <v>502</v>
      </c>
    </row>
    <row r="50" spans="2:15" s="602" customFormat="1" ht="24.95" customHeight="1" x14ac:dyDescent="0.2">
      <c r="B50" s="852" t="s">
        <v>503</v>
      </c>
      <c r="C50" s="869">
        <v>393.1</v>
      </c>
      <c r="D50" s="869">
        <v>307.8</v>
      </c>
      <c r="E50" s="869">
        <v>349.166</v>
      </c>
      <c r="F50" s="869">
        <v>256.60000000000002</v>
      </c>
      <c r="G50" s="869">
        <v>397.85763600000007</v>
      </c>
      <c r="H50" s="869">
        <v>307.2</v>
      </c>
      <c r="I50" s="865" t="s">
        <v>300</v>
      </c>
    </row>
    <row r="51" spans="2:15" s="602" customFormat="1" ht="24.95" customHeight="1" x14ac:dyDescent="0.2">
      <c r="B51" s="852" t="s">
        <v>301</v>
      </c>
      <c r="C51" s="869">
        <v>1071.3</v>
      </c>
      <c r="D51" s="869">
        <v>1163.8</v>
      </c>
      <c r="E51" s="869">
        <v>927.5</v>
      </c>
      <c r="F51" s="869">
        <v>1250.7</v>
      </c>
      <c r="G51" s="869">
        <v>1134</v>
      </c>
      <c r="H51" s="869">
        <v>1289.8</v>
      </c>
      <c r="I51" s="865" t="s">
        <v>732</v>
      </c>
    </row>
    <row r="52" spans="2:15" s="602" customFormat="1" ht="15" customHeight="1" x14ac:dyDescent="0.2">
      <c r="B52" s="852"/>
      <c r="C52" s="869"/>
      <c r="D52" s="869"/>
      <c r="E52" s="869"/>
      <c r="F52" s="869"/>
      <c r="G52" s="869"/>
      <c r="H52" s="869"/>
      <c r="I52" s="865"/>
    </row>
    <row r="53" spans="2:15" s="558" customFormat="1" ht="24.95" customHeight="1" x14ac:dyDescent="0.2">
      <c r="B53" s="725" t="s">
        <v>894</v>
      </c>
      <c r="C53" s="868">
        <v>5525.67</v>
      </c>
      <c r="D53" s="868">
        <v>6036.0689999999995</v>
      </c>
      <c r="E53" s="868">
        <v>5439.6850000000004</v>
      </c>
      <c r="F53" s="868">
        <v>4849.9269999999997</v>
      </c>
      <c r="G53" s="868">
        <v>4572.9297999999999</v>
      </c>
      <c r="H53" s="868">
        <v>4031.4670000000001</v>
      </c>
      <c r="I53" s="864" t="s">
        <v>897</v>
      </c>
      <c r="J53" s="602"/>
      <c r="K53" s="602"/>
      <c r="L53" s="602"/>
      <c r="M53" s="602"/>
      <c r="N53" s="602"/>
      <c r="O53" s="602"/>
    </row>
    <row r="54" spans="2:15" s="602" customFormat="1" ht="24.95" customHeight="1" x14ac:dyDescent="0.2">
      <c r="B54" s="852" t="s">
        <v>1647</v>
      </c>
      <c r="C54" s="869">
        <v>18.670000000000002</v>
      </c>
      <c r="D54" s="869">
        <v>21.068999999999999</v>
      </c>
      <c r="E54" s="869">
        <v>20.285</v>
      </c>
      <c r="F54" s="869">
        <v>19.927</v>
      </c>
      <c r="G54" s="869">
        <v>19.341000000000001</v>
      </c>
      <c r="H54" s="869">
        <v>15.467000000000001</v>
      </c>
      <c r="I54" s="865" t="s">
        <v>1269</v>
      </c>
    </row>
    <row r="55" spans="2:15" s="602" customFormat="1" ht="24.95" customHeight="1" x14ac:dyDescent="0.2">
      <c r="B55" s="852" t="s">
        <v>733</v>
      </c>
      <c r="C55" s="869">
        <v>3266</v>
      </c>
      <c r="D55" s="869">
        <v>3457</v>
      </c>
      <c r="E55" s="869">
        <v>2967.1490000000003</v>
      </c>
      <c r="F55" s="869">
        <v>2466</v>
      </c>
      <c r="G55" s="869">
        <v>2242.4559999999997</v>
      </c>
      <c r="H55" s="869">
        <v>2038</v>
      </c>
      <c r="I55" s="867" t="s">
        <v>901</v>
      </c>
    </row>
    <row r="56" spans="2:15" s="602" customFormat="1" ht="24.95" customHeight="1" x14ac:dyDescent="0.2">
      <c r="B56" s="852" t="s">
        <v>1646</v>
      </c>
      <c r="C56" s="869">
        <v>2241</v>
      </c>
      <c r="D56" s="869">
        <v>2558</v>
      </c>
      <c r="E56" s="869">
        <v>2452.2510000000002</v>
      </c>
      <c r="F56" s="869">
        <v>2364</v>
      </c>
      <c r="G56" s="869">
        <v>2311.1328000000003</v>
      </c>
      <c r="H56" s="869">
        <v>1978</v>
      </c>
      <c r="I56" s="865" t="s">
        <v>1645</v>
      </c>
    </row>
    <row r="57" spans="2:15" s="359" customFormat="1" ht="24.95" customHeight="1" thickBot="1" x14ac:dyDescent="0.75">
      <c r="B57" s="718"/>
      <c r="C57" s="715"/>
      <c r="D57" s="716"/>
      <c r="E57" s="716"/>
      <c r="F57" s="716"/>
      <c r="G57" s="716"/>
      <c r="H57" s="1553"/>
      <c r="I57" s="720"/>
      <c r="J57" s="602"/>
      <c r="K57" s="602"/>
      <c r="L57" s="602"/>
      <c r="M57" s="602"/>
      <c r="N57" s="602"/>
      <c r="O57" s="602"/>
    </row>
    <row r="58" spans="2:15" ht="9" customHeight="1" thickTop="1" x14ac:dyDescent="0.35">
      <c r="J58" s="602"/>
      <c r="K58" s="602"/>
      <c r="L58" s="602"/>
      <c r="M58" s="602"/>
      <c r="N58" s="602"/>
      <c r="O58" s="602"/>
    </row>
    <row r="59" spans="2:15" s="417" customFormat="1" ht="18.75" customHeight="1" x14ac:dyDescent="0.5">
      <c r="B59" s="334" t="s">
        <v>1783</v>
      </c>
      <c r="I59" s="356" t="s">
        <v>1784</v>
      </c>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9" orientation="portrait" r:id="rId1"/>
  <headerFooter alignWithMargins="0">
    <oddFooter>&amp;C&amp;"Times New Roman,Regular"&amp;20- 61-</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6"/>
  <dimension ref="B1:W55"/>
  <sheetViews>
    <sheetView rightToLeft="1" view="pageBreakPreview" zoomScale="50" zoomScaleNormal="50" zoomScaleSheetLayoutView="50" workbookViewId="0"/>
  </sheetViews>
  <sheetFormatPr defaultRowHeight="15" x14ac:dyDescent="0.35"/>
  <cols>
    <col min="1" max="1" width="9.140625" style="48"/>
    <col min="2" max="2" width="54.42578125" style="48" customWidth="1"/>
    <col min="3" max="3" width="15.5703125" style="48" customWidth="1"/>
    <col min="4" max="9" width="15" style="48" customWidth="1"/>
    <col min="10" max="10" width="56.140625" style="48" customWidth="1"/>
    <col min="11" max="11" width="9.140625" style="48"/>
    <col min="12" max="12" width="9.28515625" style="48" bestFit="1" customWidth="1"/>
    <col min="13" max="13" width="9.7109375" style="48" bestFit="1" customWidth="1"/>
    <col min="14" max="14" width="9" style="48" bestFit="1" customWidth="1"/>
    <col min="15" max="16384" width="9.140625" style="48"/>
  </cols>
  <sheetData>
    <row r="1" spans="2: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2:23" ht="29.25" customHeight="1" x14ac:dyDescent="0.85">
      <c r="B3" s="1771" t="s">
        <v>1911</v>
      </c>
      <c r="C3" s="1772"/>
      <c r="D3" s="1772"/>
      <c r="E3" s="1772"/>
      <c r="F3" s="1772"/>
      <c r="G3" s="1772"/>
      <c r="H3" s="1772"/>
      <c r="I3" s="1772"/>
      <c r="J3" s="1772"/>
    </row>
    <row r="4" spans="2:23" ht="14.25" customHeight="1" x14ac:dyDescent="0.85">
      <c r="B4" s="713"/>
      <c r="C4" s="689"/>
      <c r="D4" s="469"/>
      <c r="E4" s="469"/>
      <c r="F4" s="469"/>
      <c r="G4" s="469"/>
      <c r="H4" s="469"/>
      <c r="I4" s="469"/>
      <c r="J4" s="469"/>
    </row>
    <row r="5" spans="2:23" ht="29.25" customHeight="1" x14ac:dyDescent="0.85">
      <c r="B5" s="1980" t="s">
        <v>1912</v>
      </c>
      <c r="C5" s="1772"/>
      <c r="D5" s="1772"/>
      <c r="E5" s="1772"/>
      <c r="F5" s="1772"/>
      <c r="G5" s="1772"/>
      <c r="H5" s="1772"/>
      <c r="I5" s="1772"/>
      <c r="J5" s="1772"/>
    </row>
    <row r="6" spans="2:23" s="5" customFormat="1" ht="19.5" customHeight="1" x14ac:dyDescent="0.65">
      <c r="D6" s="2"/>
      <c r="E6" s="2"/>
      <c r="F6" s="2"/>
      <c r="G6" s="2"/>
      <c r="H6" s="2"/>
      <c r="I6" s="2"/>
      <c r="J6" s="2"/>
      <c r="K6" s="2"/>
      <c r="L6" s="2"/>
      <c r="M6" s="2"/>
      <c r="N6" s="2"/>
      <c r="O6" s="2"/>
      <c r="P6" s="2"/>
      <c r="Q6" s="2"/>
      <c r="R6" s="2"/>
      <c r="S6" s="2"/>
      <c r="T6" s="2"/>
      <c r="U6" s="2"/>
    </row>
    <row r="7" spans="2:23" ht="18.75" x14ac:dyDescent="0.45">
      <c r="B7" s="98"/>
      <c r="C7" s="99"/>
      <c r="D7" s="100"/>
      <c r="E7" s="100"/>
      <c r="F7" s="100"/>
      <c r="G7" s="100"/>
      <c r="H7" s="100"/>
      <c r="I7" s="100"/>
      <c r="J7" s="99"/>
      <c r="N7" s="100"/>
    </row>
    <row r="8" spans="2:23" s="5" customFormat="1" ht="19.5" customHeight="1" thickBot="1" x14ac:dyDescent="0.7">
      <c r="D8" s="2"/>
      <c r="E8" s="2"/>
      <c r="F8" s="2"/>
      <c r="G8" s="2"/>
      <c r="H8" s="2"/>
      <c r="I8" s="2"/>
      <c r="J8" s="2"/>
      <c r="K8" s="2"/>
      <c r="L8" s="2"/>
      <c r="M8" s="2"/>
      <c r="N8" s="2"/>
      <c r="O8" s="2"/>
      <c r="P8" s="2"/>
      <c r="Q8" s="2"/>
      <c r="R8" s="2"/>
      <c r="S8" s="2"/>
      <c r="T8" s="2"/>
      <c r="U8" s="2"/>
    </row>
    <row r="9" spans="2:23" s="258" customFormat="1" ht="24.95" customHeight="1" thickTop="1" x14ac:dyDescent="0.7">
      <c r="B9" s="1940" t="s">
        <v>887</v>
      </c>
      <c r="C9" s="230"/>
      <c r="D9" s="1758">
        <v>2010</v>
      </c>
      <c r="E9" s="1758">
        <v>2011</v>
      </c>
      <c r="F9" s="1758">
        <v>2012</v>
      </c>
      <c r="G9" s="1758">
        <v>2013</v>
      </c>
      <c r="H9" s="1758">
        <v>2014</v>
      </c>
      <c r="I9" s="1758">
        <v>2015</v>
      </c>
      <c r="J9" s="1943" t="s">
        <v>886</v>
      </c>
      <c r="L9" s="1979"/>
      <c r="M9" s="1979"/>
      <c r="N9" s="1979"/>
    </row>
    <row r="10" spans="2:23" s="258" customFormat="1" ht="24.95" customHeight="1" x14ac:dyDescent="0.7">
      <c r="B10" s="1941"/>
      <c r="C10" s="1691" t="s">
        <v>308</v>
      </c>
      <c r="D10" s="1759"/>
      <c r="E10" s="1759"/>
      <c r="F10" s="1759"/>
      <c r="G10" s="1759"/>
      <c r="H10" s="1759"/>
      <c r="I10" s="1759"/>
      <c r="J10" s="1972"/>
      <c r="L10" s="1979"/>
      <c r="M10" s="1979"/>
      <c r="N10" s="1979"/>
    </row>
    <row r="11" spans="2:23" s="258" customFormat="1" ht="24.95" customHeight="1" x14ac:dyDescent="0.7">
      <c r="B11" s="1942"/>
      <c r="C11" s="1701" t="s">
        <v>309</v>
      </c>
      <c r="D11" s="1760"/>
      <c r="E11" s="1760"/>
      <c r="F11" s="1760"/>
      <c r="G11" s="1760"/>
      <c r="H11" s="1760"/>
      <c r="I11" s="1760"/>
      <c r="J11" s="1973"/>
      <c r="M11" s="257"/>
    </row>
    <row r="12" spans="2:23" s="258" customFormat="1" ht="17.25" customHeight="1" x14ac:dyDescent="0.7">
      <c r="B12" s="343"/>
      <c r="C12" s="1692"/>
      <c r="D12" s="571"/>
      <c r="E12" s="571"/>
      <c r="F12" s="571"/>
      <c r="G12" s="571"/>
      <c r="H12" s="571"/>
      <c r="I12" s="571"/>
      <c r="J12" s="1449"/>
    </row>
    <row r="13" spans="2:23" s="360" customFormat="1" ht="37.5" customHeight="1" x14ac:dyDescent="0.2">
      <c r="B13" s="454" t="s">
        <v>513</v>
      </c>
      <c r="C13" s="1693">
        <v>60.743463881052485</v>
      </c>
      <c r="D13" s="1223">
        <v>100</v>
      </c>
      <c r="E13" s="1223">
        <v>68</v>
      </c>
      <c r="F13" s="1223">
        <v>31</v>
      </c>
      <c r="G13" s="1223">
        <v>3</v>
      </c>
      <c r="H13" s="1223">
        <v>4</v>
      </c>
      <c r="I13" s="1223">
        <v>3</v>
      </c>
      <c r="J13" s="724" t="s">
        <v>786</v>
      </c>
      <c r="M13" s="363"/>
      <c r="O13" s="954"/>
      <c r="P13" s="954"/>
      <c r="Q13" s="954"/>
      <c r="R13" s="1554"/>
      <c r="S13" s="1554"/>
      <c r="T13" s="1554"/>
    </row>
    <row r="14" spans="2:23" s="365" customFormat="1" ht="17.25" customHeight="1" x14ac:dyDescent="0.2">
      <c r="B14" s="454"/>
      <c r="C14" s="1693"/>
      <c r="D14" s="1223"/>
      <c r="E14" s="1223"/>
      <c r="F14" s="1223"/>
      <c r="G14" s="1223"/>
      <c r="H14" s="1223"/>
      <c r="I14" s="1223"/>
      <c r="J14" s="724"/>
      <c r="M14" s="847"/>
      <c r="O14" s="954"/>
      <c r="P14" s="954"/>
      <c r="Q14" s="954"/>
      <c r="R14" s="1554"/>
      <c r="S14" s="1554"/>
      <c r="T14" s="1554"/>
    </row>
    <row r="15" spans="2:23" s="360" customFormat="1" ht="37.5" customHeight="1" x14ac:dyDescent="0.2">
      <c r="B15" s="454" t="s">
        <v>787</v>
      </c>
      <c r="C15" s="1693">
        <v>33.816162877946333</v>
      </c>
      <c r="D15" s="1223">
        <v>100</v>
      </c>
      <c r="E15" s="1223">
        <v>91</v>
      </c>
      <c r="F15" s="1223">
        <v>67</v>
      </c>
      <c r="G15" s="1223">
        <v>39</v>
      </c>
      <c r="H15" s="1223">
        <v>30</v>
      </c>
      <c r="I15" s="1223">
        <v>30</v>
      </c>
      <c r="J15" s="724" t="s">
        <v>167</v>
      </c>
      <c r="M15" s="363"/>
      <c r="O15" s="954"/>
      <c r="P15" s="954"/>
      <c r="Q15" s="954"/>
      <c r="R15" s="1554"/>
      <c r="S15" s="1554"/>
      <c r="T15" s="1554"/>
    </row>
    <row r="16" spans="2:23" s="365" customFormat="1" ht="37.5" customHeight="1" x14ac:dyDescent="0.2">
      <c r="B16" s="628" t="s">
        <v>168</v>
      </c>
      <c r="C16" s="1253">
        <v>5.7478443487774511</v>
      </c>
      <c r="D16" s="1289">
        <v>100</v>
      </c>
      <c r="E16" s="1289">
        <v>98</v>
      </c>
      <c r="F16" s="1289">
        <v>85</v>
      </c>
      <c r="G16" s="1289">
        <v>53</v>
      </c>
      <c r="H16" s="1289">
        <v>51</v>
      </c>
      <c r="I16" s="1289">
        <v>38</v>
      </c>
      <c r="J16" s="854" t="s">
        <v>685</v>
      </c>
      <c r="O16" s="954"/>
      <c r="P16" s="954"/>
      <c r="Q16" s="954"/>
      <c r="R16" s="1554"/>
      <c r="S16" s="1554"/>
      <c r="T16" s="1554"/>
    </row>
    <row r="17" spans="2:20" s="365" customFormat="1" ht="37.5" customHeight="1" x14ac:dyDescent="0.2">
      <c r="B17" s="628" t="s">
        <v>169</v>
      </c>
      <c r="C17" s="1253">
        <v>2.116038380442574</v>
      </c>
      <c r="D17" s="1289">
        <v>100</v>
      </c>
      <c r="E17" s="1289">
        <v>99</v>
      </c>
      <c r="F17" s="1289">
        <v>72</v>
      </c>
      <c r="G17" s="1289">
        <v>38</v>
      </c>
      <c r="H17" s="1289">
        <v>38</v>
      </c>
      <c r="I17" s="1289">
        <v>38</v>
      </c>
      <c r="J17" s="854" t="s">
        <v>495</v>
      </c>
      <c r="O17" s="954"/>
      <c r="P17" s="954"/>
      <c r="Q17" s="954"/>
      <c r="R17" s="1554"/>
      <c r="S17" s="1554"/>
      <c r="T17" s="1554"/>
    </row>
    <row r="18" spans="2:20" s="365" customFormat="1" ht="37.5" customHeight="1" x14ac:dyDescent="0.2">
      <c r="B18" s="628" t="s">
        <v>170</v>
      </c>
      <c r="C18" s="1253">
        <v>2.5970514631600565</v>
      </c>
      <c r="D18" s="1289">
        <v>100</v>
      </c>
      <c r="E18" s="1289">
        <v>80</v>
      </c>
      <c r="F18" s="1289">
        <v>44</v>
      </c>
      <c r="G18" s="1289">
        <v>7</v>
      </c>
      <c r="H18" s="1289">
        <v>8</v>
      </c>
      <c r="I18" s="1289">
        <v>6</v>
      </c>
      <c r="J18" s="854" t="s">
        <v>171</v>
      </c>
      <c r="O18" s="954"/>
      <c r="P18" s="954"/>
      <c r="Q18" s="954"/>
      <c r="R18" s="1554"/>
      <c r="S18" s="1554"/>
      <c r="T18" s="1554"/>
    </row>
    <row r="19" spans="2:20" s="365" customFormat="1" ht="37.5" customHeight="1" x14ac:dyDescent="0.2">
      <c r="B19" s="628" t="s">
        <v>52</v>
      </c>
      <c r="C19" s="1253">
        <v>0.16704463046877291</v>
      </c>
      <c r="D19" s="1289">
        <v>100</v>
      </c>
      <c r="E19" s="1289">
        <v>77</v>
      </c>
      <c r="F19" s="1289">
        <v>43</v>
      </c>
      <c r="G19" s="1289">
        <v>56</v>
      </c>
      <c r="H19" s="1289">
        <v>53</v>
      </c>
      <c r="I19" s="1289">
        <v>24</v>
      </c>
      <c r="J19" s="854" t="s">
        <v>509</v>
      </c>
      <c r="O19" s="954"/>
      <c r="P19" s="954"/>
      <c r="Q19" s="954"/>
      <c r="R19" s="1554"/>
      <c r="S19" s="1554"/>
      <c r="T19" s="1554"/>
    </row>
    <row r="20" spans="2:20" s="365" customFormat="1" ht="37.5" customHeight="1" x14ac:dyDescent="0.2">
      <c r="B20" s="628" t="s">
        <v>82</v>
      </c>
      <c r="C20" s="1253">
        <v>9.8088942358074943E-2</v>
      </c>
      <c r="D20" s="1289">
        <v>100</v>
      </c>
      <c r="E20" s="1289">
        <v>77</v>
      </c>
      <c r="F20" s="1289">
        <v>53</v>
      </c>
      <c r="G20" s="1289">
        <v>21</v>
      </c>
      <c r="H20" s="1289">
        <v>34</v>
      </c>
      <c r="I20" s="1289">
        <v>34</v>
      </c>
      <c r="J20" s="854" t="s">
        <v>902</v>
      </c>
      <c r="O20" s="954"/>
      <c r="P20" s="954"/>
      <c r="Q20" s="954"/>
      <c r="R20" s="1554"/>
      <c r="S20" s="1554"/>
      <c r="T20" s="1554"/>
    </row>
    <row r="21" spans="2:20" s="365" customFormat="1" ht="37.5" customHeight="1" x14ac:dyDescent="0.2">
      <c r="B21" s="628" t="s">
        <v>83</v>
      </c>
      <c r="C21" s="1253">
        <v>2.3055093289291118E-2</v>
      </c>
      <c r="D21" s="1289">
        <v>100</v>
      </c>
      <c r="E21" s="1289">
        <v>62</v>
      </c>
      <c r="F21" s="1289">
        <v>62</v>
      </c>
      <c r="G21" s="1289">
        <v>37</v>
      </c>
      <c r="H21" s="1289">
        <v>37</v>
      </c>
      <c r="I21" s="1289">
        <v>15</v>
      </c>
      <c r="J21" s="854" t="s">
        <v>508</v>
      </c>
      <c r="O21" s="954"/>
      <c r="P21" s="954"/>
      <c r="Q21" s="954"/>
      <c r="R21" s="1554"/>
      <c r="S21" s="1554"/>
      <c r="T21" s="1554"/>
    </row>
    <row r="22" spans="2:20" s="365" customFormat="1" ht="37.5" customHeight="1" x14ac:dyDescent="0.2">
      <c r="B22" s="628" t="s">
        <v>84</v>
      </c>
      <c r="C22" s="1253">
        <v>6.2248751881086015E-2</v>
      </c>
      <c r="D22" s="1289">
        <v>100</v>
      </c>
      <c r="E22" s="1289">
        <v>161</v>
      </c>
      <c r="F22" s="1289">
        <v>0</v>
      </c>
      <c r="G22" s="1289">
        <v>0</v>
      </c>
      <c r="H22" s="1289">
        <v>71</v>
      </c>
      <c r="I22" s="1289">
        <v>131</v>
      </c>
      <c r="J22" s="854" t="s">
        <v>85</v>
      </c>
      <c r="O22" s="954"/>
      <c r="P22" s="954"/>
      <c r="Q22" s="954"/>
      <c r="R22" s="1554"/>
      <c r="S22" s="1554"/>
      <c r="T22" s="1554"/>
    </row>
    <row r="23" spans="2:20" s="365" customFormat="1" ht="37.5" customHeight="1" x14ac:dyDescent="0.2">
      <c r="B23" s="628" t="s">
        <v>86</v>
      </c>
      <c r="C23" s="1253">
        <v>18.304905704668446</v>
      </c>
      <c r="D23" s="1289">
        <v>100</v>
      </c>
      <c r="E23" s="1289">
        <v>91</v>
      </c>
      <c r="F23" s="1289">
        <v>67</v>
      </c>
      <c r="G23" s="1289">
        <v>41</v>
      </c>
      <c r="H23" s="1289">
        <v>27</v>
      </c>
      <c r="I23" s="1289">
        <v>31</v>
      </c>
      <c r="J23" s="854" t="s">
        <v>358</v>
      </c>
      <c r="O23" s="954"/>
      <c r="P23" s="954"/>
      <c r="Q23" s="954"/>
      <c r="R23" s="1554"/>
      <c r="S23" s="1554"/>
      <c r="T23" s="1554"/>
    </row>
    <row r="24" spans="2:20" s="365" customFormat="1" ht="37.5" customHeight="1" x14ac:dyDescent="0.2">
      <c r="B24" s="628" t="s">
        <v>359</v>
      </c>
      <c r="C24" s="1253">
        <v>1.209973214173433</v>
      </c>
      <c r="D24" s="1289">
        <v>100</v>
      </c>
      <c r="E24" s="1289">
        <v>109</v>
      </c>
      <c r="F24" s="1289">
        <v>56</v>
      </c>
      <c r="G24" s="1289">
        <v>27</v>
      </c>
      <c r="H24" s="1289">
        <v>31</v>
      </c>
      <c r="I24" s="1289">
        <v>29</v>
      </c>
      <c r="J24" s="854" t="s">
        <v>360</v>
      </c>
      <c r="O24" s="954"/>
      <c r="P24" s="954"/>
      <c r="Q24" s="954"/>
      <c r="R24" s="1554"/>
      <c r="S24" s="1554"/>
      <c r="T24" s="1554"/>
    </row>
    <row r="25" spans="2:20" s="365" customFormat="1" ht="37.5" customHeight="1" x14ac:dyDescent="0.2">
      <c r="B25" s="628" t="s">
        <v>79</v>
      </c>
      <c r="C25" s="1253">
        <v>0.16515830465419457</v>
      </c>
      <c r="D25" s="1289">
        <v>100</v>
      </c>
      <c r="E25" s="1289">
        <v>52</v>
      </c>
      <c r="F25" s="1289">
        <v>25</v>
      </c>
      <c r="G25" s="1289">
        <v>4</v>
      </c>
      <c r="H25" s="1289">
        <v>4</v>
      </c>
      <c r="I25" s="1289">
        <v>0</v>
      </c>
      <c r="J25" s="854" t="s">
        <v>80</v>
      </c>
      <c r="O25" s="954"/>
      <c r="P25" s="954"/>
      <c r="Q25" s="954"/>
      <c r="R25" s="1554"/>
      <c r="S25" s="1554"/>
      <c r="T25" s="1554"/>
    </row>
    <row r="26" spans="2:20" s="365" customFormat="1" ht="37.5" customHeight="1" x14ac:dyDescent="0.2">
      <c r="B26" s="628" t="s">
        <v>81</v>
      </c>
      <c r="C26" s="1253">
        <v>1.5799026655879678</v>
      </c>
      <c r="D26" s="1289">
        <v>100</v>
      </c>
      <c r="E26" s="1289">
        <v>90</v>
      </c>
      <c r="F26" s="1289">
        <v>68</v>
      </c>
      <c r="G26" s="1289">
        <v>36</v>
      </c>
      <c r="H26" s="1289">
        <v>36</v>
      </c>
      <c r="I26" s="1289">
        <v>29</v>
      </c>
      <c r="J26" s="854" t="s">
        <v>1275</v>
      </c>
      <c r="O26" s="954"/>
      <c r="P26" s="954"/>
      <c r="Q26" s="954"/>
      <c r="R26" s="1554"/>
      <c r="S26" s="1554"/>
      <c r="T26" s="1554"/>
    </row>
    <row r="27" spans="2:20" s="365" customFormat="1" ht="37.5" customHeight="1" x14ac:dyDescent="0.2">
      <c r="B27" s="628" t="s">
        <v>534</v>
      </c>
      <c r="C27" s="1253">
        <v>0.42798636815211333</v>
      </c>
      <c r="D27" s="1289">
        <v>100</v>
      </c>
      <c r="E27" s="1289">
        <v>12</v>
      </c>
      <c r="F27" s="1289">
        <v>2</v>
      </c>
      <c r="G27" s="1289">
        <v>2</v>
      </c>
      <c r="H27" s="1289">
        <v>2</v>
      </c>
      <c r="I27" s="1289">
        <v>1</v>
      </c>
      <c r="J27" s="854" t="s">
        <v>507</v>
      </c>
      <c r="O27" s="954"/>
      <c r="P27" s="954"/>
      <c r="Q27" s="954"/>
      <c r="R27" s="1554"/>
      <c r="S27" s="1554"/>
      <c r="T27" s="1554"/>
    </row>
    <row r="28" spans="2:20" s="365" customFormat="1" ht="37.5" customHeight="1" x14ac:dyDescent="0.2">
      <c r="B28" s="628" t="s">
        <v>330</v>
      </c>
      <c r="C28" s="1253">
        <v>6.3506302424138267E-2</v>
      </c>
      <c r="D28" s="1289">
        <v>100</v>
      </c>
      <c r="E28" s="1289">
        <v>83</v>
      </c>
      <c r="F28" s="1289">
        <v>0</v>
      </c>
      <c r="G28" s="1289">
        <v>0</v>
      </c>
      <c r="H28" s="1289">
        <v>0</v>
      </c>
      <c r="I28" s="1289">
        <v>259</v>
      </c>
      <c r="J28" s="854" t="s">
        <v>125</v>
      </c>
      <c r="O28" s="954"/>
      <c r="P28" s="954"/>
      <c r="Q28" s="954"/>
      <c r="R28" s="1554"/>
      <c r="S28" s="1554"/>
      <c r="T28" s="1554"/>
    </row>
    <row r="29" spans="2:20" s="365" customFormat="1" ht="37.5" customHeight="1" x14ac:dyDescent="0.2">
      <c r="B29" s="628" t="s">
        <v>535</v>
      </c>
      <c r="C29" s="1253">
        <v>0.31962742969244506</v>
      </c>
      <c r="D29" s="1289">
        <v>100</v>
      </c>
      <c r="E29" s="1289">
        <v>98</v>
      </c>
      <c r="F29" s="1289">
        <v>28</v>
      </c>
      <c r="G29" s="1289">
        <v>27</v>
      </c>
      <c r="H29" s="1289">
        <v>27</v>
      </c>
      <c r="I29" s="1289">
        <v>0</v>
      </c>
      <c r="J29" s="854" t="s">
        <v>536</v>
      </c>
      <c r="O29" s="954"/>
      <c r="P29" s="954"/>
      <c r="Q29" s="954"/>
      <c r="R29" s="1554"/>
      <c r="S29" s="1554"/>
      <c r="T29" s="1554"/>
    </row>
    <row r="30" spans="2:20" s="365" customFormat="1" ht="37.5" customHeight="1" x14ac:dyDescent="0.2">
      <c r="B30" s="628" t="s">
        <v>537</v>
      </c>
      <c r="C30" s="1253">
        <v>0.41226698636396025</v>
      </c>
      <c r="D30" s="1289">
        <v>100</v>
      </c>
      <c r="E30" s="1289">
        <v>86</v>
      </c>
      <c r="F30" s="1289">
        <v>50</v>
      </c>
      <c r="G30" s="1289">
        <v>24</v>
      </c>
      <c r="H30" s="1289">
        <v>24</v>
      </c>
      <c r="I30" s="1289">
        <v>32</v>
      </c>
      <c r="J30" s="854" t="s">
        <v>538</v>
      </c>
      <c r="O30" s="954"/>
      <c r="P30" s="954"/>
      <c r="Q30" s="954"/>
      <c r="R30" s="1554"/>
      <c r="S30" s="1554"/>
      <c r="T30" s="1554"/>
    </row>
    <row r="31" spans="2:20" s="365" customFormat="1" ht="37.5" customHeight="1" x14ac:dyDescent="0.2">
      <c r="B31" s="628" t="s">
        <v>539</v>
      </c>
      <c r="C31" s="1253">
        <v>0.48164185798900905</v>
      </c>
      <c r="D31" s="1289">
        <v>100</v>
      </c>
      <c r="E31" s="1289">
        <v>47</v>
      </c>
      <c r="F31" s="1289">
        <v>9</v>
      </c>
      <c r="G31" s="1289">
        <v>1</v>
      </c>
      <c r="H31" s="1289">
        <v>1</v>
      </c>
      <c r="I31" s="1289">
        <v>2</v>
      </c>
      <c r="J31" s="854" t="s">
        <v>903</v>
      </c>
      <c r="O31" s="954"/>
      <c r="P31" s="954"/>
      <c r="Q31" s="954"/>
      <c r="R31" s="1554"/>
      <c r="S31" s="1554"/>
      <c r="T31" s="1554"/>
    </row>
    <row r="32" spans="2:20" s="365" customFormat="1" ht="37.5" customHeight="1" x14ac:dyDescent="0.2">
      <c r="B32" s="628" t="s">
        <v>540</v>
      </c>
      <c r="C32" s="1253">
        <v>3.9822433863321023E-2</v>
      </c>
      <c r="D32" s="1289">
        <v>100</v>
      </c>
      <c r="E32" s="1289">
        <v>107</v>
      </c>
      <c r="F32" s="1289">
        <v>67</v>
      </c>
      <c r="G32" s="1289">
        <v>67</v>
      </c>
      <c r="H32" s="1289">
        <v>67</v>
      </c>
      <c r="I32" s="1289">
        <v>130</v>
      </c>
      <c r="J32" s="854" t="s">
        <v>1276</v>
      </c>
      <c r="O32" s="954"/>
      <c r="P32" s="954"/>
      <c r="Q32" s="954"/>
      <c r="R32" s="1554"/>
      <c r="S32" s="1554"/>
      <c r="T32" s="1554"/>
    </row>
    <row r="33" spans="2:20" s="365" customFormat="1" ht="17.25" customHeight="1" x14ac:dyDescent="0.2">
      <c r="B33" s="454"/>
      <c r="C33" s="1693"/>
      <c r="D33" s="1223"/>
      <c r="E33" s="1223"/>
      <c r="F33" s="1223"/>
      <c r="G33" s="1223"/>
      <c r="H33" s="1223"/>
      <c r="I33" s="1223"/>
      <c r="J33" s="724"/>
      <c r="M33" s="847"/>
      <c r="O33" s="954"/>
      <c r="P33" s="954"/>
      <c r="Q33" s="954"/>
      <c r="R33" s="1554"/>
      <c r="S33" s="1554"/>
      <c r="T33" s="1554"/>
    </row>
    <row r="34" spans="2:20" s="360" customFormat="1" ht="37.5" customHeight="1" x14ac:dyDescent="0.2">
      <c r="B34" s="454" t="s">
        <v>541</v>
      </c>
      <c r="C34" s="1693">
        <v>5.4403732410011774</v>
      </c>
      <c r="D34" s="973">
        <v>100</v>
      </c>
      <c r="E34" s="973">
        <v>106</v>
      </c>
      <c r="F34" s="973">
        <v>92</v>
      </c>
      <c r="G34" s="973">
        <v>66</v>
      </c>
      <c r="H34" s="973">
        <v>66</v>
      </c>
      <c r="I34" s="973">
        <v>45</v>
      </c>
      <c r="J34" s="724" t="s">
        <v>909</v>
      </c>
      <c r="M34" s="363"/>
      <c r="O34" s="954"/>
      <c r="P34" s="954"/>
      <c r="Q34" s="954"/>
      <c r="R34" s="1554"/>
      <c r="S34" s="1554"/>
      <c r="T34" s="1554"/>
    </row>
    <row r="35" spans="2:20" s="365" customFormat="1" ht="37.5" customHeight="1" x14ac:dyDescent="0.2">
      <c r="B35" s="628" t="s">
        <v>904</v>
      </c>
      <c r="C35" s="1253">
        <v>4.7732426779119628</v>
      </c>
      <c r="D35" s="857">
        <v>100</v>
      </c>
      <c r="E35" s="857">
        <v>106</v>
      </c>
      <c r="F35" s="857">
        <v>92</v>
      </c>
      <c r="G35" s="857">
        <v>64</v>
      </c>
      <c r="H35" s="857">
        <v>64</v>
      </c>
      <c r="I35" s="857">
        <v>43</v>
      </c>
      <c r="J35" s="854" t="s">
        <v>910</v>
      </c>
      <c r="O35" s="954"/>
      <c r="P35" s="954"/>
      <c r="Q35" s="954"/>
      <c r="R35" s="1554"/>
      <c r="S35" s="1554"/>
      <c r="T35" s="1554"/>
    </row>
    <row r="36" spans="2:20" s="365" customFormat="1" ht="37.5" customHeight="1" x14ac:dyDescent="0.2">
      <c r="B36" s="628" t="s">
        <v>648</v>
      </c>
      <c r="C36" s="1253">
        <v>0.66713056308921459</v>
      </c>
      <c r="D36" s="857">
        <v>100</v>
      </c>
      <c r="E36" s="857">
        <v>104</v>
      </c>
      <c r="F36" s="857">
        <v>89</v>
      </c>
      <c r="G36" s="857">
        <v>91</v>
      </c>
      <c r="H36" s="857">
        <v>91</v>
      </c>
      <c r="I36" s="857">
        <v>78</v>
      </c>
      <c r="J36" s="854" t="s">
        <v>686</v>
      </c>
      <c r="O36" s="954"/>
      <c r="P36" s="954"/>
      <c r="Q36" s="954"/>
      <c r="R36" s="1554"/>
      <c r="S36" s="1554"/>
      <c r="T36" s="1554"/>
    </row>
    <row r="37" spans="2:20" s="365" customFormat="1" ht="17.25" customHeight="1" x14ac:dyDescent="0.2">
      <c r="B37" s="454"/>
      <c r="C37" s="1693"/>
      <c r="D37" s="1223"/>
      <c r="E37" s="1223"/>
      <c r="F37" s="1223"/>
      <c r="G37" s="1223"/>
      <c r="H37" s="1223"/>
      <c r="I37" s="1223"/>
      <c r="J37" s="724"/>
      <c r="M37" s="847"/>
      <c r="O37" s="954"/>
      <c r="P37" s="954"/>
      <c r="Q37" s="954"/>
      <c r="R37" s="1554"/>
      <c r="S37" s="1554"/>
      <c r="T37" s="1554"/>
    </row>
    <row r="38" spans="2:20" s="360" customFormat="1" ht="37.5" customHeight="1" x14ac:dyDescent="0.2">
      <c r="B38" s="454" t="s">
        <v>306</v>
      </c>
      <c r="C38" s="1693">
        <v>100</v>
      </c>
      <c r="D38" s="973">
        <v>100</v>
      </c>
      <c r="E38" s="973">
        <v>73</v>
      </c>
      <c r="F38" s="973">
        <v>38</v>
      </c>
      <c r="G38" s="973">
        <v>10</v>
      </c>
      <c r="H38" s="973">
        <v>9</v>
      </c>
      <c r="I38" s="973">
        <v>8</v>
      </c>
      <c r="J38" s="724" t="s">
        <v>307</v>
      </c>
      <c r="L38" s="365"/>
      <c r="O38" s="954"/>
      <c r="P38" s="954"/>
      <c r="Q38" s="954"/>
      <c r="R38" s="1554"/>
      <c r="S38" s="1554"/>
      <c r="T38" s="1554"/>
    </row>
    <row r="39" spans="2:20" s="258" customFormat="1" ht="27" customHeight="1" thickBot="1" x14ac:dyDescent="0.75">
      <c r="B39" s="351"/>
      <c r="C39" s="722"/>
      <c r="D39" s="386"/>
      <c r="E39" s="386"/>
      <c r="F39" s="1555"/>
      <c r="G39" s="1555"/>
      <c r="H39" s="1555"/>
      <c r="I39" s="1555"/>
      <c r="J39" s="1415"/>
      <c r="R39" s="1554"/>
      <c r="S39" s="1554"/>
      <c r="T39" s="1554"/>
    </row>
    <row r="40" spans="2:20" ht="9" customHeight="1" thickTop="1" x14ac:dyDescent="0.5">
      <c r="B40" s="37"/>
      <c r="C40" s="37"/>
      <c r="D40" s="37"/>
      <c r="E40" s="37"/>
      <c r="F40" s="37"/>
      <c r="G40" s="37"/>
      <c r="H40" s="37"/>
      <c r="I40" s="37"/>
      <c r="J40" s="37"/>
    </row>
    <row r="41" spans="2:20" s="417" customFormat="1" ht="18.75" customHeight="1" x14ac:dyDescent="0.5">
      <c r="B41" s="334" t="s">
        <v>1783</v>
      </c>
      <c r="J41" s="356" t="s">
        <v>1784</v>
      </c>
    </row>
    <row r="42" spans="2:20" ht="18" x14ac:dyDescent="0.45">
      <c r="C42" s="101"/>
    </row>
    <row r="43" spans="2:20" ht="18" x14ac:dyDescent="0.45">
      <c r="C43" s="101"/>
    </row>
    <row r="44" spans="2:20" ht="18" x14ac:dyDescent="0.45">
      <c r="C44" s="101"/>
    </row>
    <row r="45" spans="2:20" ht="18" x14ac:dyDescent="0.45">
      <c r="C45" s="101"/>
    </row>
    <row r="46" spans="2:20" ht="18" x14ac:dyDescent="0.45">
      <c r="C46" s="101"/>
    </row>
    <row r="47" spans="2:20" ht="18" x14ac:dyDescent="0.45">
      <c r="C47" s="101"/>
    </row>
    <row r="48" spans="2:20" ht="18" x14ac:dyDescent="0.45">
      <c r="C48" s="101"/>
    </row>
    <row r="49" spans="3:3" ht="18" x14ac:dyDescent="0.45">
      <c r="C49" s="101"/>
    </row>
    <row r="50" spans="3:3" ht="18" x14ac:dyDescent="0.45">
      <c r="C50" s="101"/>
    </row>
    <row r="51" spans="3:3" ht="18" x14ac:dyDescent="0.45">
      <c r="C51" s="101"/>
    </row>
    <row r="52" spans="3:3" ht="18" x14ac:dyDescent="0.45">
      <c r="C52" s="101"/>
    </row>
    <row r="53" spans="3:3" ht="18" x14ac:dyDescent="0.45">
      <c r="C53" s="101"/>
    </row>
    <row r="54" spans="3:3" ht="18" x14ac:dyDescent="0.45">
      <c r="C54" s="101"/>
    </row>
    <row r="55" spans="3:3" ht="18" x14ac:dyDescent="0.45">
      <c r="C55" s="101"/>
    </row>
  </sheetData>
  <mergeCells count="11">
    <mergeCell ref="L9:N10"/>
    <mergeCell ref="B3:J3"/>
    <mergeCell ref="B5:J5"/>
    <mergeCell ref="B9:B11"/>
    <mergeCell ref="J9:J11"/>
    <mergeCell ref="D9:D11"/>
    <mergeCell ref="E9:E11"/>
    <mergeCell ref="H9:H11"/>
    <mergeCell ref="F9:F11"/>
    <mergeCell ref="G9:G11"/>
    <mergeCell ref="I9:I11"/>
  </mergeCells>
  <phoneticPr fontId="0" type="noConversion"/>
  <printOptions horizontalCentered="1"/>
  <pageMargins left="0.196850393700787" right="0.196850393700787" top="0.59055118110236204" bottom="0.59055118110236204" header="0.511811023622047" footer="0.511811023622047"/>
  <pageSetup paperSize="9" scale="46" orientation="portrait" r:id="rId1"/>
  <headerFooter alignWithMargins="0">
    <oddFooter>&amp;C&amp;"Times New Roman,Regular"&amp;20- 62 -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7"/>
  <dimension ref="A1:W71"/>
  <sheetViews>
    <sheetView rightToLeft="1" view="pageBreakPreview" zoomScale="50" zoomScaleNormal="50" zoomScaleSheet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0" width="11.140625" style="48" bestFit="1" customWidth="1"/>
    <col min="11" max="11" width="15" style="48" bestFit="1" customWidth="1"/>
    <col min="12" max="12" width="9.85546875" style="48" bestFit="1" customWidth="1"/>
    <col min="13" max="16384" width="9.140625" style="48"/>
  </cols>
  <sheetData>
    <row r="1" spans="1:23" s="76" customFormat="1" ht="19.5" customHeight="1" x14ac:dyDescent="0.65">
      <c r="C1" s="75"/>
      <c r="D1" s="75"/>
      <c r="E1" s="75"/>
      <c r="F1" s="75"/>
      <c r="G1" s="75"/>
      <c r="H1" s="75"/>
      <c r="I1" s="75"/>
      <c r="J1" s="75"/>
      <c r="K1" s="75"/>
      <c r="L1" s="75"/>
      <c r="M1" s="75"/>
      <c r="N1" s="75"/>
      <c r="O1" s="75"/>
      <c r="P1" s="75"/>
      <c r="Q1" s="75"/>
      <c r="R1" s="75"/>
      <c r="S1" s="75"/>
      <c r="T1" s="75"/>
      <c r="U1" s="75"/>
      <c r="V1" s="75"/>
      <c r="W1" s="75"/>
    </row>
    <row r="2" spans="1:23" s="76" customFormat="1" ht="19.5" customHeight="1" x14ac:dyDescent="0.65">
      <c r="B2" s="75"/>
      <c r="C2" s="75"/>
      <c r="D2" s="75"/>
      <c r="E2" s="75"/>
      <c r="F2" s="75"/>
      <c r="G2" s="75"/>
      <c r="H2" s="75"/>
      <c r="I2" s="75"/>
      <c r="J2" s="75"/>
      <c r="K2" s="75"/>
      <c r="L2" s="75"/>
      <c r="M2" s="75"/>
      <c r="N2" s="75"/>
      <c r="O2" s="75"/>
      <c r="P2" s="75"/>
      <c r="Q2" s="75"/>
      <c r="R2" s="75"/>
      <c r="S2" s="75"/>
      <c r="T2" s="75"/>
      <c r="U2" s="75"/>
      <c r="V2" s="75"/>
    </row>
    <row r="3" spans="1:23" ht="36.75" x14ac:dyDescent="0.85">
      <c r="B3" s="1771" t="s">
        <v>1913</v>
      </c>
      <c r="C3" s="1772"/>
      <c r="D3" s="1772"/>
      <c r="E3" s="1772"/>
      <c r="F3" s="1772"/>
      <c r="G3" s="1772"/>
      <c r="H3" s="1772"/>
      <c r="I3" s="1772"/>
    </row>
    <row r="4" spans="1:23" ht="10.5" customHeight="1" x14ac:dyDescent="0.85">
      <c r="B4" s="713"/>
      <c r="C4" s="689"/>
      <c r="D4" s="689"/>
      <c r="E4" s="689"/>
      <c r="F4" s="689"/>
      <c r="G4" s="689"/>
      <c r="H4" s="689"/>
      <c r="I4" s="469"/>
    </row>
    <row r="5" spans="1:23" ht="36.75" x14ac:dyDescent="0.85">
      <c r="B5" s="1771" t="s">
        <v>1914</v>
      </c>
      <c r="C5" s="1772"/>
      <c r="D5" s="1772"/>
      <c r="E5" s="1772"/>
      <c r="F5" s="1772"/>
      <c r="G5" s="1772"/>
      <c r="H5" s="1772"/>
      <c r="I5" s="1772"/>
    </row>
    <row r="6" spans="1:23" ht="20.25" customHeight="1" x14ac:dyDescent="0.65">
      <c r="A6" s="75"/>
      <c r="B6" s="75"/>
      <c r="C6" s="75"/>
      <c r="D6" s="75"/>
      <c r="E6" s="75"/>
      <c r="F6" s="75"/>
      <c r="G6" s="75"/>
      <c r="H6" s="75"/>
      <c r="I6" s="75"/>
      <c r="J6" s="75"/>
      <c r="K6" s="75"/>
      <c r="L6" s="75"/>
      <c r="M6" s="75"/>
      <c r="N6" s="75"/>
      <c r="O6" s="75"/>
      <c r="P6" s="75"/>
      <c r="Q6" s="75"/>
      <c r="R6" s="75"/>
      <c r="S6" s="75"/>
      <c r="T6" s="75"/>
      <c r="U6" s="75"/>
    </row>
    <row r="7" spans="1:23" s="37" customFormat="1" ht="22.5" x14ac:dyDescent="0.5">
      <c r="A7" s="49"/>
      <c r="B7" s="355" t="s">
        <v>1794</v>
      </c>
      <c r="C7" s="417"/>
      <c r="D7" s="417"/>
      <c r="E7" s="417"/>
      <c r="F7" s="417"/>
      <c r="G7" s="417"/>
      <c r="H7" s="417"/>
      <c r="I7" s="229" t="s">
        <v>1795</v>
      </c>
      <c r="U7" s="50"/>
    </row>
    <row r="8" spans="1:23" ht="20.25" customHeight="1" thickBot="1" x14ac:dyDescent="0.7">
      <c r="B8" s="75"/>
      <c r="C8" s="75"/>
      <c r="D8" s="75"/>
      <c r="E8" s="75"/>
      <c r="F8" s="75"/>
      <c r="G8" s="75"/>
      <c r="H8" s="75"/>
      <c r="I8" s="75"/>
      <c r="J8" s="75"/>
      <c r="K8" s="75"/>
      <c r="L8" s="75"/>
      <c r="M8" s="75"/>
      <c r="N8" s="75"/>
      <c r="O8" s="75"/>
      <c r="P8" s="75"/>
      <c r="Q8" s="75"/>
      <c r="R8" s="75"/>
      <c r="S8" s="75"/>
      <c r="T8" s="75"/>
      <c r="U8" s="75"/>
      <c r="V8" s="75"/>
    </row>
    <row r="9" spans="1:23" s="258" customFormat="1" ht="23.1" customHeight="1" thickTop="1" x14ac:dyDescent="0.7">
      <c r="B9" s="1940" t="s">
        <v>887</v>
      </c>
      <c r="C9" s="1758">
        <v>2010</v>
      </c>
      <c r="D9" s="1758">
        <v>2011</v>
      </c>
      <c r="E9" s="1758">
        <v>2012</v>
      </c>
      <c r="F9" s="1758">
        <v>2013</v>
      </c>
      <c r="G9" s="1758">
        <v>2014</v>
      </c>
      <c r="H9" s="1758">
        <v>2015</v>
      </c>
      <c r="I9" s="1943" t="s">
        <v>886</v>
      </c>
      <c r="J9" s="339"/>
      <c r="N9" s="339"/>
    </row>
    <row r="10" spans="1:23" s="258" customFormat="1" ht="23.1" customHeight="1" x14ac:dyDescent="0.7">
      <c r="B10" s="1941"/>
      <c r="C10" s="1759"/>
      <c r="D10" s="1759"/>
      <c r="E10" s="1759"/>
      <c r="F10" s="1759"/>
      <c r="G10" s="1759"/>
      <c r="H10" s="1759"/>
      <c r="I10" s="1972"/>
    </row>
    <row r="11" spans="1:23" s="258" customFormat="1" ht="22.5" customHeight="1" x14ac:dyDescent="0.7">
      <c r="B11" s="1942"/>
      <c r="C11" s="1760"/>
      <c r="D11" s="1760"/>
      <c r="E11" s="1760"/>
      <c r="F11" s="1760"/>
      <c r="G11" s="1760"/>
      <c r="H11" s="1760"/>
      <c r="I11" s="1973"/>
    </row>
    <row r="12" spans="1:23" s="258" customFormat="1" ht="15" customHeight="1" x14ac:dyDescent="0.7">
      <c r="B12" s="1451"/>
      <c r="C12" s="723"/>
      <c r="D12" s="723"/>
      <c r="E12" s="723"/>
      <c r="F12" s="723"/>
      <c r="G12" s="723"/>
      <c r="H12" s="723"/>
      <c r="I12" s="584"/>
    </row>
    <row r="13" spans="1:23" s="365" customFormat="1" ht="23.1" customHeight="1" x14ac:dyDescent="0.2">
      <c r="B13" s="1452" t="s">
        <v>230</v>
      </c>
      <c r="C13" s="1289"/>
      <c r="D13" s="1289"/>
      <c r="E13" s="1289"/>
      <c r="F13" s="1289"/>
      <c r="G13" s="1289"/>
      <c r="H13" s="1289"/>
      <c r="I13" s="853" t="s">
        <v>231</v>
      </c>
    </row>
    <row r="14" spans="1:23" s="365" customFormat="1" ht="9.9499999999999993" customHeight="1" x14ac:dyDescent="0.2">
      <c r="B14" s="1453"/>
      <c r="C14" s="1223"/>
      <c r="D14" s="1223"/>
      <c r="E14" s="1223"/>
      <c r="F14" s="1223"/>
      <c r="G14" s="1223"/>
      <c r="H14" s="1223"/>
      <c r="I14" s="853"/>
    </row>
    <row r="15" spans="1:23" s="365" customFormat="1" ht="23.1" customHeight="1" x14ac:dyDescent="0.2">
      <c r="B15" s="725" t="s">
        <v>232</v>
      </c>
      <c r="C15" s="868">
        <v>27133</v>
      </c>
      <c r="D15" s="868">
        <v>29684</v>
      </c>
      <c r="E15" s="868">
        <v>30305</v>
      </c>
      <c r="F15" s="868">
        <v>29455</v>
      </c>
      <c r="G15" s="868">
        <v>31563</v>
      </c>
      <c r="H15" s="868">
        <v>29424</v>
      </c>
      <c r="I15" s="724" t="s">
        <v>274</v>
      </c>
    </row>
    <row r="16" spans="1:23" s="365" customFormat="1" ht="23.1" customHeight="1" x14ac:dyDescent="0.2">
      <c r="B16" s="606" t="s">
        <v>168</v>
      </c>
      <c r="C16" s="869">
        <v>5431</v>
      </c>
      <c r="D16" s="869">
        <v>6464</v>
      </c>
      <c r="E16" s="869">
        <v>6711</v>
      </c>
      <c r="F16" s="869">
        <v>6523</v>
      </c>
      <c r="G16" s="869">
        <v>7397</v>
      </c>
      <c r="H16" s="869">
        <v>7750</v>
      </c>
      <c r="I16" s="854" t="s">
        <v>685</v>
      </c>
    </row>
    <row r="17" spans="2:9" s="365" customFormat="1" ht="23.1" customHeight="1" x14ac:dyDescent="0.2">
      <c r="B17" s="606" t="s">
        <v>169</v>
      </c>
      <c r="C17" s="869">
        <v>2397</v>
      </c>
      <c r="D17" s="869">
        <v>2912</v>
      </c>
      <c r="E17" s="869">
        <v>3261</v>
      </c>
      <c r="F17" s="869">
        <v>3712</v>
      </c>
      <c r="G17" s="869">
        <v>3712</v>
      </c>
      <c r="H17" s="869">
        <v>3712</v>
      </c>
      <c r="I17" s="854" t="s">
        <v>495</v>
      </c>
    </row>
    <row r="18" spans="2:9" s="365" customFormat="1" ht="23.1" customHeight="1" x14ac:dyDescent="0.2">
      <c r="B18" s="606" t="s">
        <v>170</v>
      </c>
      <c r="C18" s="869">
        <v>5997</v>
      </c>
      <c r="D18" s="869">
        <v>5449</v>
      </c>
      <c r="E18" s="869">
        <v>6450</v>
      </c>
      <c r="F18" s="869">
        <v>6450</v>
      </c>
      <c r="G18" s="869">
        <v>6450</v>
      </c>
      <c r="H18" s="869">
        <v>4850</v>
      </c>
      <c r="I18" s="854" t="s">
        <v>171</v>
      </c>
    </row>
    <row r="19" spans="2:9" s="365" customFormat="1" ht="23.1" customHeight="1" x14ac:dyDescent="0.2">
      <c r="B19" s="606" t="s">
        <v>52</v>
      </c>
      <c r="C19" s="869">
        <v>478</v>
      </c>
      <c r="D19" s="869">
        <v>514</v>
      </c>
      <c r="E19" s="869">
        <v>539</v>
      </c>
      <c r="F19" s="869">
        <v>532</v>
      </c>
      <c r="G19" s="869">
        <v>536</v>
      </c>
      <c r="H19" s="869">
        <v>426</v>
      </c>
      <c r="I19" s="854" t="s">
        <v>509</v>
      </c>
    </row>
    <row r="20" spans="2:9" s="365" customFormat="1" ht="23.1" customHeight="1" x14ac:dyDescent="0.2">
      <c r="B20" s="606" t="s">
        <v>82</v>
      </c>
      <c r="C20" s="869">
        <v>264</v>
      </c>
      <c r="D20" s="869">
        <v>294</v>
      </c>
      <c r="E20" s="869">
        <v>233</v>
      </c>
      <c r="F20" s="869">
        <v>240</v>
      </c>
      <c r="G20" s="869">
        <v>274</v>
      </c>
      <c r="H20" s="869">
        <v>274</v>
      </c>
      <c r="I20" s="854" t="s">
        <v>902</v>
      </c>
    </row>
    <row r="21" spans="2:9" s="365" customFormat="1" ht="23.1" customHeight="1" x14ac:dyDescent="0.2">
      <c r="B21" s="606" t="s">
        <v>83</v>
      </c>
      <c r="C21" s="869">
        <v>33</v>
      </c>
      <c r="D21" s="869">
        <v>35</v>
      </c>
      <c r="E21" s="869">
        <v>32</v>
      </c>
      <c r="F21" s="869">
        <v>32</v>
      </c>
      <c r="G21" s="869">
        <v>29</v>
      </c>
      <c r="H21" s="869">
        <v>27</v>
      </c>
      <c r="I21" s="854" t="s">
        <v>508</v>
      </c>
    </row>
    <row r="22" spans="2:9" s="365" customFormat="1" ht="23.1" customHeight="1" x14ac:dyDescent="0.2">
      <c r="B22" s="606" t="s">
        <v>84</v>
      </c>
      <c r="C22" s="869">
        <v>142</v>
      </c>
      <c r="D22" s="869">
        <v>156</v>
      </c>
      <c r="E22" s="869">
        <v>88</v>
      </c>
      <c r="F22" s="869">
        <v>104</v>
      </c>
      <c r="G22" s="869">
        <v>126</v>
      </c>
      <c r="H22" s="869">
        <v>128</v>
      </c>
      <c r="I22" s="854" t="s">
        <v>85</v>
      </c>
    </row>
    <row r="23" spans="2:9" s="365" customFormat="1" ht="23.1" customHeight="1" x14ac:dyDescent="0.2">
      <c r="B23" s="606" t="s">
        <v>86</v>
      </c>
      <c r="C23" s="869">
        <v>3331</v>
      </c>
      <c r="D23" s="869">
        <v>3826</v>
      </c>
      <c r="E23" s="869">
        <v>3917</v>
      </c>
      <c r="F23" s="869">
        <v>3604</v>
      </c>
      <c r="G23" s="869">
        <v>4071</v>
      </c>
      <c r="H23" s="869">
        <v>4568</v>
      </c>
      <c r="I23" s="854" t="s">
        <v>358</v>
      </c>
    </row>
    <row r="24" spans="2:9" s="365" customFormat="1" ht="23.1" customHeight="1" x14ac:dyDescent="0.2">
      <c r="B24" s="606" t="s">
        <v>359</v>
      </c>
      <c r="C24" s="869">
        <v>1918</v>
      </c>
      <c r="D24" s="869">
        <v>2195</v>
      </c>
      <c r="E24" s="869">
        <v>1983</v>
      </c>
      <c r="F24" s="869">
        <v>1914</v>
      </c>
      <c r="G24" s="869">
        <v>2034</v>
      </c>
      <c r="H24" s="869">
        <v>2095</v>
      </c>
      <c r="I24" s="854" t="s">
        <v>360</v>
      </c>
    </row>
    <row r="25" spans="2:9" s="365" customFormat="1" ht="23.1" customHeight="1" x14ac:dyDescent="0.2">
      <c r="B25" s="606" t="s">
        <v>79</v>
      </c>
      <c r="C25" s="869">
        <v>412</v>
      </c>
      <c r="D25" s="869">
        <v>404</v>
      </c>
      <c r="E25" s="869">
        <v>297</v>
      </c>
      <c r="F25" s="869">
        <v>239</v>
      </c>
      <c r="G25" s="869">
        <v>252</v>
      </c>
      <c r="H25" s="869">
        <v>252</v>
      </c>
      <c r="I25" s="854" t="s">
        <v>80</v>
      </c>
    </row>
    <row r="26" spans="2:9" s="365" customFormat="1" ht="23.1" customHeight="1" x14ac:dyDescent="0.2">
      <c r="B26" s="606" t="s">
        <v>81</v>
      </c>
      <c r="C26" s="869">
        <v>4966</v>
      </c>
      <c r="D26" s="869">
        <v>5597</v>
      </c>
      <c r="E26" s="869">
        <v>5393</v>
      </c>
      <c r="F26" s="869">
        <v>5030</v>
      </c>
      <c r="G26" s="869">
        <v>5223</v>
      </c>
      <c r="H26" s="869">
        <v>3916</v>
      </c>
      <c r="I26" s="854" t="s">
        <v>1275</v>
      </c>
    </row>
    <row r="27" spans="2:9" s="365" customFormat="1" ht="23.1" customHeight="1" x14ac:dyDescent="0.2">
      <c r="B27" s="606" t="s">
        <v>534</v>
      </c>
      <c r="C27" s="869">
        <v>422</v>
      </c>
      <c r="D27" s="869">
        <v>416</v>
      </c>
      <c r="E27" s="869">
        <v>374</v>
      </c>
      <c r="F27" s="869">
        <v>335</v>
      </c>
      <c r="G27" s="869">
        <v>365</v>
      </c>
      <c r="H27" s="869">
        <v>357</v>
      </c>
      <c r="I27" s="854" t="s">
        <v>507</v>
      </c>
    </row>
    <row r="28" spans="2:9" s="365" customFormat="1" ht="23.1" customHeight="1" x14ac:dyDescent="0.2">
      <c r="B28" s="606" t="s">
        <v>330</v>
      </c>
      <c r="C28" s="869">
        <v>124</v>
      </c>
      <c r="D28" s="869">
        <v>128</v>
      </c>
      <c r="E28" s="869">
        <v>110</v>
      </c>
      <c r="F28" s="869">
        <v>110</v>
      </c>
      <c r="G28" s="869">
        <v>108</v>
      </c>
      <c r="H28" s="869">
        <v>124</v>
      </c>
      <c r="I28" s="854" t="s">
        <v>125</v>
      </c>
    </row>
    <row r="29" spans="2:9" s="365" customFormat="1" ht="23.1" customHeight="1" x14ac:dyDescent="0.2">
      <c r="B29" s="606" t="s">
        <v>535</v>
      </c>
      <c r="C29" s="869">
        <v>543</v>
      </c>
      <c r="D29" s="869">
        <v>552</v>
      </c>
      <c r="E29" s="869">
        <v>180</v>
      </c>
      <c r="F29" s="869">
        <v>180</v>
      </c>
      <c r="G29" s="869">
        <v>377</v>
      </c>
      <c r="H29" s="869">
        <v>307</v>
      </c>
      <c r="I29" s="854" t="s">
        <v>536</v>
      </c>
    </row>
    <row r="30" spans="2:9" s="365" customFormat="1" ht="23.1" customHeight="1" x14ac:dyDescent="0.2">
      <c r="B30" s="606" t="s">
        <v>537</v>
      </c>
      <c r="C30" s="869">
        <v>432</v>
      </c>
      <c r="D30" s="869">
        <v>481</v>
      </c>
      <c r="E30" s="869">
        <v>493</v>
      </c>
      <c r="F30" s="869">
        <v>206</v>
      </c>
      <c r="G30" s="869">
        <v>386</v>
      </c>
      <c r="H30" s="869">
        <v>417</v>
      </c>
      <c r="I30" s="854" t="s">
        <v>538</v>
      </c>
    </row>
    <row r="31" spans="2:9" s="365" customFormat="1" ht="23.1" customHeight="1" x14ac:dyDescent="0.2">
      <c r="B31" s="606" t="s">
        <v>539</v>
      </c>
      <c r="C31" s="869">
        <v>200</v>
      </c>
      <c r="D31" s="869">
        <v>218</v>
      </c>
      <c r="E31" s="869">
        <v>209</v>
      </c>
      <c r="F31" s="869">
        <v>209</v>
      </c>
      <c r="G31" s="869">
        <v>186</v>
      </c>
      <c r="H31" s="869">
        <v>188</v>
      </c>
      <c r="I31" s="854" t="s">
        <v>903</v>
      </c>
    </row>
    <row r="32" spans="2:9" s="365" customFormat="1" ht="23.1" customHeight="1" x14ac:dyDescent="0.2">
      <c r="B32" s="606" t="s">
        <v>540</v>
      </c>
      <c r="C32" s="869">
        <v>43</v>
      </c>
      <c r="D32" s="869">
        <v>43</v>
      </c>
      <c r="E32" s="869">
        <v>35</v>
      </c>
      <c r="F32" s="869">
        <v>35</v>
      </c>
      <c r="G32" s="869">
        <v>37</v>
      </c>
      <c r="H32" s="869">
        <v>33</v>
      </c>
      <c r="I32" s="854" t="s">
        <v>1276</v>
      </c>
    </row>
    <row r="33" spans="2:14" s="365" customFormat="1" ht="9.9499999999999993" customHeight="1" x14ac:dyDescent="0.2">
      <c r="B33" s="726"/>
      <c r="C33" s="868"/>
      <c r="D33" s="868"/>
      <c r="E33" s="868"/>
      <c r="F33" s="868"/>
      <c r="G33" s="868"/>
      <c r="H33" s="868"/>
      <c r="I33" s="853"/>
    </row>
    <row r="34" spans="2:14" s="365" customFormat="1" ht="23.1" customHeight="1" x14ac:dyDescent="0.2">
      <c r="B34" s="725" t="s">
        <v>513</v>
      </c>
      <c r="C34" s="868">
        <v>7159</v>
      </c>
      <c r="D34" s="868">
        <v>8089</v>
      </c>
      <c r="E34" s="868">
        <v>7871</v>
      </c>
      <c r="F34" s="868">
        <v>7840</v>
      </c>
      <c r="G34" s="868">
        <v>9075</v>
      </c>
      <c r="H34" s="868">
        <v>9518</v>
      </c>
      <c r="I34" s="724" t="s">
        <v>786</v>
      </c>
    </row>
    <row r="35" spans="2:14" s="365" customFormat="1" ht="9.9499999999999993" customHeight="1" x14ac:dyDescent="0.2">
      <c r="B35" s="726"/>
      <c r="C35" s="868"/>
      <c r="D35" s="868"/>
      <c r="E35" s="868"/>
      <c r="F35" s="868"/>
      <c r="G35" s="868"/>
      <c r="H35" s="868"/>
      <c r="I35" s="853"/>
    </row>
    <row r="36" spans="2:14" s="365" customFormat="1" ht="23.1" customHeight="1" x14ac:dyDescent="0.2">
      <c r="B36" s="725" t="s">
        <v>275</v>
      </c>
      <c r="C36" s="868">
        <v>17097</v>
      </c>
      <c r="D36" s="868">
        <v>18796</v>
      </c>
      <c r="E36" s="868">
        <v>21646</v>
      </c>
      <c r="F36" s="868">
        <v>25931</v>
      </c>
      <c r="G36" s="868">
        <v>26097</v>
      </c>
      <c r="H36" s="868">
        <v>27229</v>
      </c>
      <c r="I36" s="724" t="s">
        <v>276</v>
      </c>
    </row>
    <row r="37" spans="2:14" s="365" customFormat="1" ht="9.9499999999999993" customHeight="1" x14ac:dyDescent="0.2">
      <c r="B37" s="726"/>
      <c r="C37" s="868"/>
      <c r="D37" s="868"/>
      <c r="E37" s="868"/>
      <c r="F37" s="868"/>
      <c r="G37" s="868"/>
      <c r="H37" s="868"/>
      <c r="I37" s="853"/>
    </row>
    <row r="38" spans="2:14" s="365" customFormat="1" ht="23.1" customHeight="1" x14ac:dyDescent="0.2">
      <c r="B38" s="725" t="s">
        <v>854</v>
      </c>
      <c r="C38" s="868">
        <v>51389</v>
      </c>
      <c r="D38" s="868">
        <v>56569</v>
      </c>
      <c r="E38" s="868">
        <v>59822</v>
      </c>
      <c r="F38" s="868">
        <v>63226</v>
      </c>
      <c r="G38" s="868">
        <v>66735</v>
      </c>
      <c r="H38" s="868">
        <v>66171</v>
      </c>
      <c r="I38" s="724" t="s">
        <v>332</v>
      </c>
    </row>
    <row r="39" spans="2:14" s="365" customFormat="1" ht="15" customHeight="1" thickBot="1" x14ac:dyDescent="0.25">
      <c r="B39" s="852"/>
      <c r="C39" s="869"/>
      <c r="D39" s="869"/>
      <c r="E39" s="869"/>
      <c r="F39" s="869"/>
      <c r="G39" s="869"/>
      <c r="H39" s="869"/>
      <c r="I39" s="854"/>
    </row>
    <row r="40" spans="2:14" s="365" customFormat="1" ht="15" customHeight="1" thickTop="1" x14ac:dyDescent="0.2">
      <c r="B40" s="1454"/>
      <c r="C40" s="1124"/>
      <c r="D40" s="1124"/>
      <c r="E40" s="1124"/>
      <c r="F40" s="1124"/>
      <c r="G40" s="1124"/>
      <c r="H40" s="1124"/>
      <c r="I40" s="1455"/>
    </row>
    <row r="41" spans="2:14" s="365" customFormat="1" ht="23.1" customHeight="1" x14ac:dyDescent="0.2">
      <c r="B41" s="726" t="s">
        <v>785</v>
      </c>
      <c r="C41" s="869"/>
      <c r="D41" s="869"/>
      <c r="E41" s="869"/>
      <c r="F41" s="869"/>
      <c r="G41" s="869"/>
      <c r="H41" s="869"/>
      <c r="I41" s="853" t="s">
        <v>141</v>
      </c>
    </row>
    <row r="42" spans="2:14" s="365" customFormat="1" ht="9.9499999999999993" customHeight="1" x14ac:dyDescent="0.2">
      <c r="B42" s="726"/>
      <c r="C42" s="868"/>
      <c r="D42" s="868"/>
      <c r="E42" s="868"/>
      <c r="F42" s="868"/>
      <c r="G42" s="868"/>
      <c r="H42" s="868"/>
      <c r="I42" s="853"/>
    </row>
    <row r="43" spans="2:14" s="365" customFormat="1" ht="23.1" customHeight="1" x14ac:dyDescent="0.2">
      <c r="B43" s="725" t="s">
        <v>232</v>
      </c>
      <c r="C43" s="868">
        <v>94497</v>
      </c>
      <c r="D43" s="868">
        <v>91479</v>
      </c>
      <c r="E43" s="868">
        <v>76259</v>
      </c>
      <c r="F43" s="868">
        <v>71624</v>
      </c>
      <c r="G43" s="868">
        <v>71141</v>
      </c>
      <c r="H43" s="868">
        <v>63335</v>
      </c>
      <c r="I43" s="724" t="s">
        <v>274</v>
      </c>
    </row>
    <row r="44" spans="2:14" s="365" customFormat="1" ht="23.1" customHeight="1" x14ac:dyDescent="0.2">
      <c r="B44" s="606" t="s">
        <v>168</v>
      </c>
      <c r="C44" s="869">
        <v>22058</v>
      </c>
      <c r="D44" s="869">
        <v>21203</v>
      </c>
      <c r="E44" s="869">
        <v>21042</v>
      </c>
      <c r="F44" s="869">
        <v>19521</v>
      </c>
      <c r="G44" s="869">
        <v>19589</v>
      </c>
      <c r="H44" s="869">
        <v>15417</v>
      </c>
      <c r="I44" s="854" t="s">
        <v>685</v>
      </c>
      <c r="J44" s="1222"/>
      <c r="K44" s="1222"/>
      <c r="L44" s="1222"/>
      <c r="M44" s="1222"/>
      <c r="N44" s="1222"/>
    </row>
    <row r="45" spans="2:14" s="365" customFormat="1" ht="23.1" customHeight="1" x14ac:dyDescent="0.2">
      <c r="B45" s="606" t="s">
        <v>169</v>
      </c>
      <c r="C45" s="869">
        <v>10317</v>
      </c>
      <c r="D45" s="869">
        <v>11900</v>
      </c>
      <c r="E45" s="869">
        <v>10474</v>
      </c>
      <c r="F45" s="869">
        <v>10473</v>
      </c>
      <c r="G45" s="869">
        <v>10473</v>
      </c>
      <c r="H45" s="869">
        <v>10473</v>
      </c>
      <c r="I45" s="854" t="s">
        <v>495</v>
      </c>
      <c r="J45" s="1222"/>
      <c r="K45" s="1222"/>
      <c r="L45" s="1222"/>
      <c r="M45" s="1222"/>
      <c r="N45" s="1222"/>
    </row>
    <row r="46" spans="2:14" s="365" customFormat="1" ht="23.1" customHeight="1" x14ac:dyDescent="0.2">
      <c r="B46" s="606" t="s">
        <v>170</v>
      </c>
      <c r="C46" s="869">
        <v>24158</v>
      </c>
      <c r="D46" s="869">
        <v>22316</v>
      </c>
      <c r="E46" s="869">
        <v>11144</v>
      </c>
      <c r="F46" s="869">
        <v>11144</v>
      </c>
      <c r="G46" s="869">
        <v>11144</v>
      </c>
      <c r="H46" s="869">
        <v>9849</v>
      </c>
      <c r="I46" s="854" t="s">
        <v>171</v>
      </c>
      <c r="J46" s="1222"/>
      <c r="K46" s="1222"/>
      <c r="L46" s="1222"/>
      <c r="M46" s="1222"/>
      <c r="N46" s="1222"/>
    </row>
    <row r="47" spans="2:14" s="365" customFormat="1" ht="23.1" customHeight="1" x14ac:dyDescent="0.2">
      <c r="B47" s="606" t="s">
        <v>52</v>
      </c>
      <c r="C47" s="869">
        <v>1866</v>
      </c>
      <c r="D47" s="869">
        <v>1644</v>
      </c>
      <c r="E47" s="869">
        <v>1379</v>
      </c>
      <c r="F47" s="869">
        <v>1396</v>
      </c>
      <c r="G47" s="869">
        <v>1396</v>
      </c>
      <c r="H47" s="869">
        <v>839</v>
      </c>
      <c r="I47" s="854" t="s">
        <v>509</v>
      </c>
      <c r="J47" s="1222"/>
      <c r="K47" s="1222"/>
      <c r="L47" s="1222"/>
      <c r="M47" s="1222"/>
      <c r="N47" s="1222"/>
    </row>
    <row r="48" spans="2:14" s="365" customFormat="1" ht="23.1" customHeight="1" x14ac:dyDescent="0.2">
      <c r="B48" s="606" t="s">
        <v>82</v>
      </c>
      <c r="C48" s="869">
        <v>879</v>
      </c>
      <c r="D48" s="869">
        <v>875</v>
      </c>
      <c r="E48" s="869">
        <v>856</v>
      </c>
      <c r="F48" s="869">
        <v>738</v>
      </c>
      <c r="G48" s="869">
        <v>665</v>
      </c>
      <c r="H48" s="869">
        <v>665</v>
      </c>
      <c r="I48" s="854" t="s">
        <v>902</v>
      </c>
      <c r="J48" s="1222"/>
      <c r="K48" s="1222"/>
      <c r="L48" s="1222"/>
      <c r="M48" s="1222"/>
      <c r="N48" s="1222"/>
    </row>
    <row r="49" spans="2:14" s="365" customFormat="1" ht="23.1" customHeight="1" x14ac:dyDescent="0.2">
      <c r="B49" s="606" t="s">
        <v>83</v>
      </c>
      <c r="C49" s="869">
        <v>94</v>
      </c>
      <c r="D49" s="869">
        <v>70</v>
      </c>
      <c r="E49" s="869">
        <v>62</v>
      </c>
      <c r="F49" s="869">
        <v>52</v>
      </c>
      <c r="G49" s="869">
        <v>43</v>
      </c>
      <c r="H49" s="869">
        <v>38</v>
      </c>
      <c r="I49" s="854" t="s">
        <v>508</v>
      </c>
      <c r="J49" s="1222"/>
      <c r="K49" s="1222"/>
      <c r="L49" s="1222"/>
      <c r="M49" s="1222"/>
      <c r="N49" s="1222"/>
    </row>
    <row r="50" spans="2:14" s="365" customFormat="1" ht="23.1" customHeight="1" x14ac:dyDescent="0.2">
      <c r="B50" s="606" t="s">
        <v>84</v>
      </c>
      <c r="C50" s="869">
        <v>512</v>
      </c>
      <c r="D50" s="869">
        <v>450</v>
      </c>
      <c r="E50" s="869">
        <v>457</v>
      </c>
      <c r="F50" s="869">
        <v>432</v>
      </c>
      <c r="G50" s="869">
        <v>426</v>
      </c>
      <c r="H50" s="869">
        <v>427</v>
      </c>
      <c r="I50" s="854" t="s">
        <v>85</v>
      </c>
      <c r="J50" s="1222"/>
      <c r="K50" s="1222"/>
      <c r="L50" s="1222"/>
      <c r="M50" s="1222"/>
      <c r="N50" s="1222"/>
    </row>
    <row r="51" spans="2:14" s="365" customFormat="1" ht="23.1" customHeight="1" x14ac:dyDescent="0.2">
      <c r="B51" s="606" t="s">
        <v>86</v>
      </c>
      <c r="C51" s="869">
        <v>7440</v>
      </c>
      <c r="D51" s="869">
        <v>7315</v>
      </c>
      <c r="E51" s="869">
        <v>7160</v>
      </c>
      <c r="F51" s="869">
        <v>7059</v>
      </c>
      <c r="G51" s="869">
        <v>7149</v>
      </c>
      <c r="H51" s="869">
        <v>6971</v>
      </c>
      <c r="I51" s="854" t="s">
        <v>358</v>
      </c>
      <c r="J51" s="1222"/>
      <c r="K51" s="1222"/>
      <c r="L51" s="1222"/>
      <c r="M51" s="1222"/>
      <c r="N51" s="1222"/>
    </row>
    <row r="52" spans="2:14" s="365" customFormat="1" ht="23.1" customHeight="1" x14ac:dyDescent="0.2">
      <c r="B52" s="606" t="s">
        <v>359</v>
      </c>
      <c r="C52" s="869">
        <v>5648</v>
      </c>
      <c r="D52" s="869">
        <v>5446</v>
      </c>
      <c r="E52" s="869">
        <v>5250</v>
      </c>
      <c r="F52" s="869">
        <v>4717</v>
      </c>
      <c r="G52" s="869">
        <v>4611</v>
      </c>
      <c r="H52" s="869">
        <v>4623</v>
      </c>
      <c r="I52" s="854" t="s">
        <v>360</v>
      </c>
      <c r="J52" s="1222"/>
      <c r="K52" s="1222"/>
      <c r="L52" s="1222"/>
      <c r="M52" s="1222"/>
      <c r="N52" s="1222"/>
    </row>
    <row r="53" spans="2:14" s="365" customFormat="1" ht="23.1" customHeight="1" x14ac:dyDescent="0.2">
      <c r="B53" s="606" t="s">
        <v>79</v>
      </c>
      <c r="C53" s="869">
        <v>1184</v>
      </c>
      <c r="D53" s="869">
        <v>938</v>
      </c>
      <c r="E53" s="869">
        <v>956</v>
      </c>
      <c r="F53" s="869">
        <v>642</v>
      </c>
      <c r="G53" s="869">
        <v>633</v>
      </c>
      <c r="H53" s="869">
        <v>633</v>
      </c>
      <c r="I53" s="854" t="s">
        <v>80</v>
      </c>
      <c r="J53" s="1222"/>
      <c r="K53" s="1222"/>
      <c r="L53" s="1222"/>
      <c r="M53" s="1222"/>
      <c r="N53" s="1222"/>
    </row>
    <row r="54" spans="2:14" s="365" customFormat="1" ht="23.1" customHeight="1" x14ac:dyDescent="0.2">
      <c r="B54" s="606" t="s">
        <v>81</v>
      </c>
      <c r="C54" s="869">
        <v>14823</v>
      </c>
      <c r="D54" s="869">
        <v>14228</v>
      </c>
      <c r="E54" s="869">
        <v>13778</v>
      </c>
      <c r="F54" s="869">
        <v>12756</v>
      </c>
      <c r="G54" s="869">
        <v>11753</v>
      </c>
      <c r="H54" s="869">
        <v>10705</v>
      </c>
      <c r="I54" s="854" t="s">
        <v>1275</v>
      </c>
      <c r="J54" s="1222"/>
      <c r="K54" s="1222"/>
      <c r="L54" s="1222"/>
      <c r="M54" s="1222"/>
      <c r="N54" s="1222"/>
    </row>
    <row r="55" spans="2:14" s="365" customFormat="1" ht="23.1" customHeight="1" x14ac:dyDescent="0.2">
      <c r="B55" s="606" t="s">
        <v>534</v>
      </c>
      <c r="C55" s="869">
        <v>1294</v>
      </c>
      <c r="D55" s="869">
        <v>1159</v>
      </c>
      <c r="E55" s="869">
        <v>1043</v>
      </c>
      <c r="F55" s="869">
        <v>852</v>
      </c>
      <c r="G55" s="869">
        <v>776</v>
      </c>
      <c r="H55" s="869">
        <v>700</v>
      </c>
      <c r="I55" s="854" t="s">
        <v>507</v>
      </c>
      <c r="J55" s="1222"/>
      <c r="K55" s="1222"/>
      <c r="L55" s="1222"/>
      <c r="M55" s="1222"/>
      <c r="N55" s="1222"/>
    </row>
    <row r="56" spans="2:14" s="365" customFormat="1" ht="23.1" customHeight="1" x14ac:dyDescent="0.2">
      <c r="B56" s="606" t="s">
        <v>330</v>
      </c>
      <c r="C56" s="869">
        <v>473</v>
      </c>
      <c r="D56" s="869">
        <v>380</v>
      </c>
      <c r="E56" s="869">
        <v>361</v>
      </c>
      <c r="F56" s="869">
        <v>361</v>
      </c>
      <c r="G56" s="869">
        <v>267</v>
      </c>
      <c r="H56" s="869">
        <v>215</v>
      </c>
      <c r="I56" s="854" t="s">
        <v>125</v>
      </c>
      <c r="J56" s="1222"/>
      <c r="K56" s="1222"/>
      <c r="L56" s="1222"/>
      <c r="M56" s="1222"/>
      <c r="N56" s="1222"/>
    </row>
    <row r="57" spans="2:14" s="365" customFormat="1" ht="23.1" customHeight="1" x14ac:dyDescent="0.2">
      <c r="B57" s="606" t="s">
        <v>535</v>
      </c>
      <c r="C57" s="869">
        <v>1589</v>
      </c>
      <c r="D57" s="869">
        <v>1496</v>
      </c>
      <c r="E57" s="869">
        <v>456</v>
      </c>
      <c r="F57" s="869">
        <v>456</v>
      </c>
      <c r="G57" s="869">
        <v>903</v>
      </c>
      <c r="H57" s="869">
        <v>687</v>
      </c>
      <c r="I57" s="854" t="s">
        <v>536</v>
      </c>
      <c r="J57" s="1222"/>
      <c r="K57" s="1222"/>
      <c r="L57" s="1222"/>
      <c r="M57" s="1222"/>
      <c r="N57" s="1222"/>
    </row>
    <row r="58" spans="2:14" s="365" customFormat="1" ht="23.1" customHeight="1" x14ac:dyDescent="0.2">
      <c r="B58" s="606" t="s">
        <v>537</v>
      </c>
      <c r="C58" s="869">
        <v>1284</v>
      </c>
      <c r="D58" s="869">
        <v>1273</v>
      </c>
      <c r="E58" s="869">
        <v>1170</v>
      </c>
      <c r="F58" s="869">
        <v>354</v>
      </c>
      <c r="G58" s="869">
        <v>772</v>
      </c>
      <c r="H58" s="869">
        <v>636</v>
      </c>
      <c r="I58" s="854" t="s">
        <v>538</v>
      </c>
      <c r="J58" s="1222"/>
      <c r="K58" s="1222"/>
      <c r="L58" s="1222"/>
      <c r="M58" s="1222"/>
      <c r="N58" s="1222"/>
    </row>
    <row r="59" spans="2:14" s="365" customFormat="1" ht="23.1" customHeight="1" x14ac:dyDescent="0.2">
      <c r="B59" s="606" t="s">
        <v>539</v>
      </c>
      <c r="C59" s="869">
        <v>707</v>
      </c>
      <c r="D59" s="869">
        <v>650</v>
      </c>
      <c r="E59" s="869">
        <v>564</v>
      </c>
      <c r="F59" s="869">
        <v>564</v>
      </c>
      <c r="G59" s="869">
        <v>455</v>
      </c>
      <c r="H59" s="869">
        <v>385</v>
      </c>
      <c r="I59" s="854" t="s">
        <v>903</v>
      </c>
      <c r="J59" s="1222"/>
      <c r="K59" s="1222"/>
      <c r="L59" s="1222"/>
      <c r="M59" s="1222"/>
      <c r="N59" s="1222"/>
    </row>
    <row r="60" spans="2:14" s="365" customFormat="1" ht="23.1" customHeight="1" x14ac:dyDescent="0.2">
      <c r="B60" s="606" t="s">
        <v>540</v>
      </c>
      <c r="C60" s="869">
        <v>171</v>
      </c>
      <c r="D60" s="869">
        <v>136</v>
      </c>
      <c r="E60" s="869">
        <v>107</v>
      </c>
      <c r="F60" s="869">
        <v>107</v>
      </c>
      <c r="G60" s="869">
        <v>86</v>
      </c>
      <c r="H60" s="869">
        <v>72</v>
      </c>
      <c r="I60" s="854" t="s">
        <v>1276</v>
      </c>
      <c r="J60" s="1222"/>
      <c r="K60" s="1222"/>
      <c r="L60" s="1222"/>
      <c r="M60" s="1222"/>
      <c r="N60" s="1222"/>
    </row>
    <row r="61" spans="2:14" s="365" customFormat="1" ht="9.9499999999999993" customHeight="1" x14ac:dyDescent="0.2">
      <c r="B61" s="726"/>
      <c r="C61" s="868"/>
      <c r="D61" s="868"/>
      <c r="E61" s="868"/>
      <c r="F61" s="868"/>
      <c r="G61" s="868"/>
      <c r="H61" s="868"/>
      <c r="I61" s="853"/>
      <c r="J61" s="1222"/>
      <c r="K61" s="1222"/>
      <c r="L61" s="1222"/>
      <c r="M61" s="1222"/>
      <c r="N61" s="1222"/>
    </row>
    <row r="62" spans="2:14" s="365" customFormat="1" ht="23.1" customHeight="1" x14ac:dyDescent="0.2">
      <c r="B62" s="725" t="s">
        <v>513</v>
      </c>
      <c r="C62" s="868">
        <v>22702</v>
      </c>
      <c r="D62" s="868">
        <v>22598</v>
      </c>
      <c r="E62" s="868">
        <v>22143</v>
      </c>
      <c r="F62" s="868">
        <v>21410</v>
      </c>
      <c r="G62" s="868">
        <v>21286</v>
      </c>
      <c r="H62" s="868">
        <v>18345</v>
      </c>
      <c r="I62" s="724" t="s">
        <v>786</v>
      </c>
      <c r="J62" s="1222"/>
      <c r="K62" s="1222"/>
      <c r="L62" s="1222"/>
      <c r="M62" s="1222"/>
      <c r="N62" s="1222"/>
    </row>
    <row r="63" spans="2:14" s="365" customFormat="1" ht="9.9499999999999993" customHeight="1" x14ac:dyDescent="0.2">
      <c r="B63" s="726"/>
      <c r="C63" s="868"/>
      <c r="D63" s="868"/>
      <c r="E63" s="868"/>
      <c r="F63" s="868"/>
      <c r="G63" s="868"/>
      <c r="H63" s="868"/>
      <c r="I63" s="853"/>
      <c r="J63" s="847"/>
      <c r="K63" s="847"/>
      <c r="L63" s="847"/>
      <c r="M63" s="847"/>
      <c r="N63" s="847"/>
    </row>
    <row r="64" spans="2:14" s="365" customFormat="1" ht="23.1" customHeight="1" x14ac:dyDescent="0.2">
      <c r="B64" s="725" t="s">
        <v>275</v>
      </c>
      <c r="C64" s="868">
        <v>66124</v>
      </c>
      <c r="D64" s="868">
        <v>67690</v>
      </c>
      <c r="E64" s="868">
        <v>65655</v>
      </c>
      <c r="F64" s="868">
        <v>64752</v>
      </c>
      <c r="G64" s="868">
        <v>63893</v>
      </c>
      <c r="H64" s="868">
        <v>58311</v>
      </c>
      <c r="I64" s="724" t="s">
        <v>276</v>
      </c>
      <c r="J64" s="847"/>
      <c r="K64" s="847"/>
      <c r="L64" s="847"/>
      <c r="M64" s="847"/>
      <c r="N64" s="847"/>
    </row>
    <row r="65" spans="2:14" s="365" customFormat="1" ht="9.9499999999999993" customHeight="1" x14ac:dyDescent="0.2">
      <c r="B65" s="726"/>
      <c r="C65" s="868"/>
      <c r="D65" s="868"/>
      <c r="E65" s="868"/>
      <c r="F65" s="868"/>
      <c r="G65" s="868"/>
      <c r="H65" s="868"/>
      <c r="I65" s="853"/>
      <c r="J65" s="847"/>
      <c r="K65" s="847"/>
      <c r="L65" s="847"/>
      <c r="M65" s="847"/>
      <c r="N65" s="847"/>
    </row>
    <row r="66" spans="2:14" s="365" customFormat="1" ht="23.1" customHeight="1" x14ac:dyDescent="0.2">
      <c r="B66" s="725" t="s">
        <v>854</v>
      </c>
      <c r="C66" s="868">
        <v>183323</v>
      </c>
      <c r="D66" s="868">
        <v>181767</v>
      </c>
      <c r="E66" s="868">
        <v>164057</v>
      </c>
      <c r="F66" s="868">
        <v>157786</v>
      </c>
      <c r="G66" s="868">
        <v>156320</v>
      </c>
      <c r="H66" s="868">
        <v>139991</v>
      </c>
      <c r="I66" s="724" t="s">
        <v>332</v>
      </c>
      <c r="J66" s="847"/>
      <c r="K66" s="847"/>
      <c r="L66" s="847"/>
      <c r="M66" s="847"/>
      <c r="N66" s="847"/>
    </row>
    <row r="67" spans="2:14" s="258" customFormat="1" ht="15" customHeight="1" thickBot="1" x14ac:dyDescent="0.75">
      <c r="B67" s="1450"/>
      <c r="C67" s="1556"/>
      <c r="D67" s="1556"/>
      <c r="E67" s="1556"/>
      <c r="F67" s="1556"/>
      <c r="G67" s="1556"/>
      <c r="H67" s="1556"/>
      <c r="I67" s="714"/>
    </row>
    <row r="68" spans="2:14" ht="9" customHeight="1" thickTop="1" x14ac:dyDescent="0.35"/>
    <row r="69" spans="2:14" s="37" customFormat="1" ht="18.75" customHeight="1" x14ac:dyDescent="0.5">
      <c r="B69" s="334" t="s">
        <v>1783</v>
      </c>
      <c r="C69" s="417"/>
      <c r="D69" s="417"/>
      <c r="E69" s="417"/>
      <c r="F69" s="417"/>
      <c r="G69" s="417"/>
      <c r="H69" s="417"/>
      <c r="I69" s="356" t="s">
        <v>1784</v>
      </c>
    </row>
    <row r="70" spans="2:14" ht="22.5" x14ac:dyDescent="0.5">
      <c r="B70" s="357" t="s">
        <v>1928</v>
      </c>
      <c r="C70" s="417"/>
      <c r="D70" s="417"/>
      <c r="E70" s="417"/>
      <c r="F70" s="417"/>
      <c r="G70" s="417"/>
      <c r="H70" s="417"/>
      <c r="I70" s="356" t="s">
        <v>1929</v>
      </c>
    </row>
    <row r="71" spans="2:14" ht="21.75" x14ac:dyDescent="0.5">
      <c r="B71" s="53"/>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Roman,Regular"&amp;20- 63 -</oddFooter>
  </headerFooter>
  <colBreaks count="1" manualBreakCount="1">
    <brk id="9"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8"/>
  <dimension ref="B1:W38"/>
  <sheetViews>
    <sheetView rightToLeft="1" showWhiteSpace="0" view="pageBreakPreview" zoomScale="50" zoomScaleNormal="50" zoomScaleSheetLayoutView="50" zoomScalePageLayoutView="50" workbookViewId="0"/>
  </sheetViews>
  <sheetFormatPr defaultRowHeight="15" x14ac:dyDescent="0.35"/>
  <cols>
    <col min="1" max="1" width="9.140625" style="48"/>
    <col min="2" max="2" width="62.7109375" style="48" customWidth="1"/>
    <col min="3" max="8" width="14.28515625" style="48" customWidth="1"/>
    <col min="9" max="9" width="62.7109375" style="48" customWidth="1"/>
    <col min="10" max="12" width="9.140625" style="48"/>
    <col min="13" max="13" width="13.42578125" style="48" bestFit="1" customWidth="1"/>
    <col min="14" max="16384" width="9.140625" style="48"/>
  </cols>
  <sheetData>
    <row r="1" spans="2:23" s="76" customFormat="1" ht="13.5" customHeight="1" x14ac:dyDescent="0.65">
      <c r="C1" s="75"/>
      <c r="D1" s="75"/>
      <c r="E1" s="75"/>
      <c r="F1" s="75"/>
      <c r="G1" s="75"/>
      <c r="H1" s="75"/>
      <c r="I1" s="75"/>
      <c r="J1" s="75"/>
      <c r="K1" s="75"/>
      <c r="L1" s="75"/>
      <c r="M1" s="75"/>
      <c r="N1" s="75"/>
      <c r="O1" s="75"/>
      <c r="P1" s="75"/>
      <c r="Q1" s="75"/>
      <c r="R1" s="75"/>
      <c r="S1" s="75"/>
      <c r="T1" s="75"/>
      <c r="U1" s="75"/>
      <c r="V1" s="75"/>
      <c r="W1" s="75"/>
    </row>
    <row r="2" spans="2:23" s="76" customFormat="1" ht="13.5" customHeight="1" x14ac:dyDescent="0.65">
      <c r="B2" s="75"/>
      <c r="C2" s="75"/>
      <c r="D2" s="75"/>
      <c r="E2" s="75"/>
      <c r="F2" s="75"/>
      <c r="G2" s="75"/>
      <c r="H2" s="75"/>
      <c r="I2" s="75"/>
      <c r="J2" s="75"/>
      <c r="K2" s="75"/>
      <c r="L2" s="75"/>
      <c r="M2" s="75"/>
      <c r="N2" s="75"/>
      <c r="O2" s="75"/>
      <c r="P2" s="75"/>
      <c r="Q2" s="75"/>
      <c r="R2" s="75"/>
      <c r="S2" s="75"/>
      <c r="T2" s="75"/>
      <c r="U2" s="75"/>
      <c r="V2" s="75"/>
    </row>
    <row r="3" spans="2:23" ht="33.75" customHeight="1" x14ac:dyDescent="0.35">
      <c r="B3" s="1959" t="s">
        <v>1915</v>
      </c>
      <c r="C3" s="1981"/>
      <c r="D3" s="1981"/>
      <c r="E3" s="1981"/>
      <c r="F3" s="1981"/>
      <c r="G3" s="1981"/>
      <c r="H3" s="1981"/>
      <c r="I3" s="1981"/>
    </row>
    <row r="4" spans="2:23" ht="10.5" customHeight="1" x14ac:dyDescent="0.35">
      <c r="B4" s="1461"/>
      <c r="C4" s="1462"/>
      <c r="D4" s="1462"/>
      <c r="E4" s="1462"/>
      <c r="F4" s="1462"/>
      <c r="G4" s="1462"/>
      <c r="H4" s="1462"/>
      <c r="I4" s="1398"/>
    </row>
    <row r="5" spans="2:23" ht="27.75" customHeight="1" x14ac:dyDescent="0.35">
      <c r="B5" s="1959" t="s">
        <v>1916</v>
      </c>
      <c r="C5" s="1959"/>
      <c r="D5" s="1959"/>
      <c r="E5" s="1959"/>
      <c r="F5" s="1959"/>
      <c r="G5" s="1959"/>
      <c r="H5" s="1959"/>
      <c r="I5" s="1959"/>
    </row>
    <row r="6" spans="2:23" ht="19.5" customHeight="1" x14ac:dyDescent="0.65">
      <c r="B6" s="88"/>
      <c r="C6" s="86"/>
      <c r="D6" s="90"/>
      <c r="E6" s="86"/>
      <c r="F6" s="86"/>
      <c r="G6" s="86"/>
      <c r="H6" s="86"/>
      <c r="I6" s="86"/>
    </row>
    <row r="7" spans="2:23" s="37" customFormat="1" ht="22.5" x14ac:dyDescent="0.5">
      <c r="B7" s="355" t="s">
        <v>1796</v>
      </c>
      <c r="C7" s="472"/>
      <c r="D7" s="472"/>
      <c r="E7" s="472"/>
      <c r="F7" s="472"/>
      <c r="G7" s="472"/>
      <c r="H7" s="472"/>
      <c r="I7" s="229" t="s">
        <v>1797</v>
      </c>
      <c r="J7" s="79"/>
      <c r="N7" s="79"/>
    </row>
    <row r="8" spans="2:23" ht="18.75" customHeight="1" thickBot="1" x14ac:dyDescent="0.4"/>
    <row r="9" spans="2:23" s="258" customFormat="1" ht="23.1" customHeight="1" thickTop="1" x14ac:dyDescent="0.7">
      <c r="B9" s="1940" t="s">
        <v>887</v>
      </c>
      <c r="C9" s="1758">
        <v>2010</v>
      </c>
      <c r="D9" s="1758">
        <v>2011</v>
      </c>
      <c r="E9" s="1758">
        <v>2012</v>
      </c>
      <c r="F9" s="1758">
        <v>2013</v>
      </c>
      <c r="G9" s="1758">
        <v>2014</v>
      </c>
      <c r="H9" s="1758">
        <v>2015</v>
      </c>
      <c r="I9" s="1943" t="s">
        <v>886</v>
      </c>
      <c r="J9" s="339"/>
      <c r="N9" s="339"/>
    </row>
    <row r="10" spans="2:23" s="258" customFormat="1" ht="23.1" customHeight="1" x14ac:dyDescent="0.7">
      <c r="B10" s="1941"/>
      <c r="C10" s="1759"/>
      <c r="D10" s="1759"/>
      <c r="E10" s="1759"/>
      <c r="F10" s="1759"/>
      <c r="G10" s="1759"/>
      <c r="H10" s="1759"/>
      <c r="I10" s="1972"/>
    </row>
    <row r="11" spans="2:23" s="258" customFormat="1" ht="23.1" customHeight="1" x14ac:dyDescent="0.7">
      <c r="B11" s="1942"/>
      <c r="C11" s="1760"/>
      <c r="D11" s="1760"/>
      <c r="E11" s="1760"/>
      <c r="F11" s="1760"/>
      <c r="G11" s="1760"/>
      <c r="H11" s="1760"/>
      <c r="I11" s="1973"/>
    </row>
    <row r="12" spans="2:23" s="258" customFormat="1" ht="9.9499999999999993" customHeight="1" x14ac:dyDescent="0.7">
      <c r="B12" s="586"/>
      <c r="C12" s="383"/>
      <c r="D12" s="383"/>
      <c r="E12" s="383"/>
      <c r="F12" s="383"/>
      <c r="G12" s="383"/>
      <c r="H12" s="383"/>
      <c r="I12" s="581"/>
    </row>
    <row r="13" spans="2:23" s="365" customFormat="1" ht="23.1" customHeight="1" x14ac:dyDescent="0.2">
      <c r="B13" s="1456" t="s">
        <v>542</v>
      </c>
      <c r="C13" s="869"/>
      <c r="D13" s="869"/>
      <c r="E13" s="869"/>
      <c r="F13" s="869"/>
      <c r="G13" s="869"/>
      <c r="H13" s="869"/>
      <c r="I13" s="853" t="s">
        <v>543</v>
      </c>
    </row>
    <row r="14" spans="2:23" s="365" customFormat="1" ht="9.9499999999999993" customHeight="1" x14ac:dyDescent="0.2">
      <c r="B14" s="1457"/>
      <c r="C14" s="882"/>
      <c r="D14" s="882"/>
      <c r="E14" s="882"/>
      <c r="F14" s="882"/>
      <c r="G14" s="882"/>
      <c r="H14" s="882"/>
      <c r="I14" s="854"/>
    </row>
    <row r="15" spans="2:23" s="365" customFormat="1" ht="23.1" customHeight="1" x14ac:dyDescent="0.2">
      <c r="B15" s="1457" t="s">
        <v>875</v>
      </c>
      <c r="C15" s="882">
        <v>5283.3069999999998</v>
      </c>
      <c r="D15" s="882">
        <v>2860.7849999999999</v>
      </c>
      <c r="E15" s="882">
        <v>1129.778</v>
      </c>
      <c r="F15" s="882">
        <v>610.32899999999995</v>
      </c>
      <c r="G15" s="882">
        <v>609.70699999999999</v>
      </c>
      <c r="H15" s="882">
        <v>657.18099999999993</v>
      </c>
      <c r="I15" s="1459" t="s">
        <v>874</v>
      </c>
    </row>
    <row r="16" spans="2:23" s="365" customFormat="1" ht="23.1" customHeight="1" x14ac:dyDescent="0.2">
      <c r="B16" s="1457" t="s">
        <v>42</v>
      </c>
      <c r="C16" s="882">
        <v>998.21799999999996</v>
      </c>
      <c r="D16" s="882">
        <v>298.40199999999999</v>
      </c>
      <c r="E16" s="882">
        <v>52.768000000000029</v>
      </c>
      <c r="F16" s="882">
        <v>9.6110000000001037</v>
      </c>
      <c r="G16" s="882">
        <v>11.79200000000003</v>
      </c>
      <c r="H16" s="882">
        <v>15.489000000000033</v>
      </c>
      <c r="I16" s="854" t="s">
        <v>43</v>
      </c>
    </row>
    <row r="17" spans="2:9" s="365" customFormat="1" ht="23.1" customHeight="1" x14ac:dyDescent="0.2">
      <c r="B17" s="1457" t="s">
        <v>44</v>
      </c>
      <c r="C17" s="882">
        <v>499.45499999999998</v>
      </c>
      <c r="D17" s="882">
        <v>177.24499999999998</v>
      </c>
      <c r="E17" s="882">
        <v>31.609000000000005</v>
      </c>
      <c r="F17" s="882">
        <v>11.961</v>
      </c>
      <c r="G17" s="882">
        <v>16.975999999999999</v>
      </c>
      <c r="H17" s="882">
        <v>40.618000000000002</v>
      </c>
      <c r="I17" s="854" t="s">
        <v>45</v>
      </c>
    </row>
    <row r="18" spans="2:9" s="365" customFormat="1" ht="23.1" customHeight="1" x14ac:dyDescent="0.2">
      <c r="B18" s="1457" t="s">
        <v>24</v>
      </c>
      <c r="C18" s="882">
        <v>2496.8809999999999</v>
      </c>
      <c r="D18" s="882">
        <v>2014.548</v>
      </c>
      <c r="E18" s="882">
        <v>326.91700000000003</v>
      </c>
      <c r="F18" s="882">
        <v>21.584999999999994</v>
      </c>
      <c r="G18" s="882">
        <v>12.930999999999999</v>
      </c>
      <c r="H18" s="882">
        <v>13.516999999999999</v>
      </c>
      <c r="I18" s="854" t="s">
        <v>25</v>
      </c>
    </row>
    <row r="19" spans="2:9" s="365" customFormat="1" ht="23.1" customHeight="1" x14ac:dyDescent="0.2">
      <c r="B19" s="1457" t="s">
        <v>26</v>
      </c>
      <c r="C19" s="882">
        <v>178.761</v>
      </c>
      <c r="D19" s="882">
        <v>82.216000000000008</v>
      </c>
      <c r="E19" s="882">
        <v>23.247999999999998</v>
      </c>
      <c r="F19" s="882">
        <v>18.088999999999999</v>
      </c>
      <c r="G19" s="882">
        <v>25.361000000000001</v>
      </c>
      <c r="H19" s="882">
        <v>27.805</v>
      </c>
      <c r="I19" s="854" t="s">
        <v>27</v>
      </c>
    </row>
    <row r="20" spans="2:9" s="365" customFormat="1" ht="23.1" customHeight="1" x14ac:dyDescent="0.2">
      <c r="B20" s="1458" t="s">
        <v>854</v>
      </c>
      <c r="C20" s="878">
        <v>9456.6219999999994</v>
      </c>
      <c r="D20" s="878">
        <v>5433.1959999999999</v>
      </c>
      <c r="E20" s="878">
        <v>1564.3200000000002</v>
      </c>
      <c r="F20" s="878">
        <v>671.57500000000005</v>
      </c>
      <c r="G20" s="878">
        <v>676.76700000000005</v>
      </c>
      <c r="H20" s="878">
        <v>754.61</v>
      </c>
      <c r="I20" s="724" t="s">
        <v>332</v>
      </c>
    </row>
    <row r="21" spans="2:9" s="365" customFormat="1" ht="9.9499999999999993" customHeight="1" x14ac:dyDescent="0.2">
      <c r="B21" s="1457"/>
      <c r="C21" s="882"/>
      <c r="D21" s="882"/>
      <c r="E21" s="882"/>
      <c r="F21" s="882"/>
      <c r="G21" s="882"/>
      <c r="H21" s="882"/>
      <c r="I21" s="854"/>
    </row>
    <row r="22" spans="2:9" s="365" customFormat="1" ht="23.1" customHeight="1" x14ac:dyDescent="0.2">
      <c r="B22" s="1456" t="s">
        <v>918</v>
      </c>
      <c r="C22" s="882"/>
      <c r="D22" s="882"/>
      <c r="E22" s="882"/>
      <c r="F22" s="882"/>
      <c r="G22" s="882"/>
      <c r="H22" s="882"/>
      <c r="I22" s="1421" t="s">
        <v>917</v>
      </c>
    </row>
    <row r="23" spans="2:9" s="365" customFormat="1" ht="9.9499999999999993" customHeight="1" x14ac:dyDescent="0.2">
      <c r="B23" s="1457"/>
      <c r="C23" s="882"/>
      <c r="D23" s="882"/>
      <c r="E23" s="882"/>
      <c r="F23" s="882"/>
      <c r="G23" s="882"/>
      <c r="H23" s="882"/>
      <c r="I23" s="854"/>
    </row>
    <row r="24" spans="2:9" s="365" customFormat="1" ht="23.1" customHeight="1" x14ac:dyDescent="0.2">
      <c r="B24" s="1457" t="s">
        <v>28</v>
      </c>
      <c r="C24" s="882">
        <v>4479.9809999999998</v>
      </c>
      <c r="D24" s="882">
        <v>1983</v>
      </c>
      <c r="E24" s="882">
        <v>293.28800000000001</v>
      </c>
      <c r="F24" s="882">
        <v>123.70700000000001</v>
      </c>
      <c r="G24" s="882">
        <v>109.318</v>
      </c>
      <c r="H24" s="882">
        <v>255.16200000000001</v>
      </c>
      <c r="I24" s="854" t="s">
        <v>29</v>
      </c>
    </row>
    <row r="25" spans="2:9" s="365" customFormat="1" ht="23.1" customHeight="1" x14ac:dyDescent="0.2">
      <c r="B25" s="1457" t="s">
        <v>30</v>
      </c>
      <c r="C25" s="882">
        <v>8389.1479999999992</v>
      </c>
      <c r="D25" s="882">
        <v>3152.78</v>
      </c>
      <c r="E25" s="882">
        <v>478.7</v>
      </c>
      <c r="F25" s="882">
        <v>48.180999999999997</v>
      </c>
      <c r="G25" s="882">
        <v>65.125</v>
      </c>
      <c r="H25" s="882">
        <v>73.266999999999996</v>
      </c>
      <c r="I25" s="854" t="s">
        <v>569</v>
      </c>
    </row>
    <row r="26" spans="2:9" s="365" customFormat="1" ht="23.1" customHeight="1" x14ac:dyDescent="0.2">
      <c r="B26" s="1458" t="s">
        <v>854</v>
      </c>
      <c r="C26" s="878">
        <v>12869.128999999999</v>
      </c>
      <c r="D26" s="878">
        <v>5135.7800000000007</v>
      </c>
      <c r="E26" s="878">
        <v>771.98800000000006</v>
      </c>
      <c r="F26" s="878">
        <v>171.88800000000001</v>
      </c>
      <c r="G26" s="878">
        <v>174.44299999999998</v>
      </c>
      <c r="H26" s="878">
        <v>328.42899999999997</v>
      </c>
      <c r="I26" s="724" t="s">
        <v>332</v>
      </c>
    </row>
    <row r="27" spans="2:9" s="365" customFormat="1" ht="9.9499999999999993" customHeight="1" x14ac:dyDescent="0.2">
      <c r="B27" s="1457"/>
      <c r="C27" s="882"/>
      <c r="D27" s="882"/>
      <c r="E27" s="882"/>
      <c r="F27" s="882"/>
      <c r="G27" s="882"/>
      <c r="H27" s="882"/>
      <c r="I27" s="854"/>
    </row>
    <row r="28" spans="2:9" s="365" customFormat="1" ht="60" customHeight="1" x14ac:dyDescent="0.2">
      <c r="B28" s="1456" t="s">
        <v>1466</v>
      </c>
      <c r="C28" s="882"/>
      <c r="D28" s="882"/>
      <c r="E28" s="882"/>
      <c r="F28" s="882"/>
      <c r="G28" s="882"/>
      <c r="H28" s="882"/>
      <c r="I28" s="1460" t="s">
        <v>1467</v>
      </c>
    </row>
    <row r="29" spans="2:9" s="365" customFormat="1" ht="9.9499999999999993" customHeight="1" x14ac:dyDescent="0.2">
      <c r="B29" s="1457"/>
      <c r="C29" s="882"/>
      <c r="D29" s="882"/>
      <c r="E29" s="882"/>
      <c r="F29" s="882"/>
      <c r="G29" s="882"/>
      <c r="H29" s="882"/>
      <c r="I29" s="854"/>
    </row>
    <row r="30" spans="2:9" s="365" customFormat="1" ht="23.1" customHeight="1" x14ac:dyDescent="0.2">
      <c r="B30" s="1457" t="s">
        <v>1214</v>
      </c>
      <c r="C30" s="882">
        <v>1112.433</v>
      </c>
      <c r="D30" s="882">
        <v>960.173</v>
      </c>
      <c r="E30" s="882">
        <v>793.65099999999995</v>
      </c>
      <c r="F30" s="882">
        <v>152.92699999999999</v>
      </c>
      <c r="G30" s="882">
        <v>0</v>
      </c>
      <c r="H30" s="882">
        <v>0</v>
      </c>
      <c r="I30" s="854" t="s">
        <v>1219</v>
      </c>
    </row>
    <row r="31" spans="2:9" s="365" customFormat="1" ht="23.1" customHeight="1" x14ac:dyDescent="0.2">
      <c r="B31" s="1457" t="s">
        <v>1215</v>
      </c>
      <c r="C31" s="882">
        <v>682.83100000000002</v>
      </c>
      <c r="D31" s="882">
        <v>955.64099999999996</v>
      </c>
      <c r="E31" s="882">
        <v>968.19600000000003</v>
      </c>
      <c r="F31" s="882">
        <v>1395.595</v>
      </c>
      <c r="G31" s="882">
        <v>1485.2550000000001</v>
      </c>
      <c r="H31" s="882">
        <v>1067.883</v>
      </c>
      <c r="I31" s="854" t="s">
        <v>1220</v>
      </c>
    </row>
    <row r="32" spans="2:9" s="365" customFormat="1" ht="23.1" customHeight="1" x14ac:dyDescent="0.2">
      <c r="B32" s="1457" t="s">
        <v>1216</v>
      </c>
      <c r="C32" s="882">
        <v>368.53699999999998</v>
      </c>
      <c r="D32" s="882">
        <v>330.452</v>
      </c>
      <c r="E32" s="882">
        <v>136.38800000000001</v>
      </c>
      <c r="F32" s="882">
        <v>0</v>
      </c>
      <c r="G32" s="882">
        <v>0</v>
      </c>
      <c r="H32" s="882">
        <v>0</v>
      </c>
      <c r="I32" s="854" t="s">
        <v>1221</v>
      </c>
    </row>
    <row r="33" spans="2:22" s="365" customFormat="1" ht="23.1" customHeight="1" x14ac:dyDescent="0.2">
      <c r="B33" s="1457" t="s">
        <v>1217</v>
      </c>
      <c r="C33" s="882">
        <v>116.902</v>
      </c>
      <c r="D33" s="882">
        <v>159.97900000000001</v>
      </c>
      <c r="E33" s="882">
        <v>69.477000000000004</v>
      </c>
      <c r="F33" s="882">
        <v>60.381999999999998</v>
      </c>
      <c r="G33" s="882">
        <v>35.131</v>
      </c>
      <c r="H33" s="882">
        <v>9.4510000000000005</v>
      </c>
      <c r="I33" s="854" t="s">
        <v>1222</v>
      </c>
    </row>
    <row r="34" spans="2:22" s="365" customFormat="1" ht="23.1" customHeight="1" x14ac:dyDescent="0.2">
      <c r="B34" s="1457" t="s">
        <v>1218</v>
      </c>
      <c r="C34" s="882">
        <v>3091.5449999999996</v>
      </c>
      <c r="D34" s="882">
        <v>2845.4490000000001</v>
      </c>
      <c r="E34" s="882">
        <v>2019.4389999999999</v>
      </c>
      <c r="F34" s="882">
        <v>1330.8899999999999</v>
      </c>
      <c r="G34" s="882">
        <v>884.12800000000016</v>
      </c>
      <c r="H34" s="882">
        <v>522.44399999999996</v>
      </c>
      <c r="I34" s="854" t="s">
        <v>27</v>
      </c>
      <c r="M34" s="847"/>
    </row>
    <row r="35" spans="2:22" s="365" customFormat="1" ht="23.1" customHeight="1" x14ac:dyDescent="0.2">
      <c r="B35" s="1458" t="s">
        <v>854</v>
      </c>
      <c r="C35" s="878">
        <v>5372.2479999999996</v>
      </c>
      <c r="D35" s="878">
        <v>5251.6939999999995</v>
      </c>
      <c r="E35" s="878">
        <v>3987.1509999999998</v>
      </c>
      <c r="F35" s="878">
        <v>2939.7939999999999</v>
      </c>
      <c r="G35" s="878">
        <v>2404.5140000000001</v>
      </c>
      <c r="H35" s="878">
        <v>1599.7780000000002</v>
      </c>
      <c r="I35" s="724" t="s">
        <v>332</v>
      </c>
    </row>
    <row r="36" spans="2:22" s="51" customFormat="1" ht="9.9499999999999993" customHeight="1" thickBot="1" x14ac:dyDescent="0.55000000000000004">
      <c r="B36" s="94"/>
      <c r="C36" s="95"/>
      <c r="D36" s="96"/>
      <c r="E36" s="96"/>
      <c r="F36" s="96"/>
      <c r="G36" s="96"/>
      <c r="H36" s="1551"/>
      <c r="I36" s="97"/>
    </row>
    <row r="37" spans="2:22" ht="23.25" thickTop="1" x14ac:dyDescent="0.5">
      <c r="B37" s="334" t="s">
        <v>1783</v>
      </c>
      <c r="C37" s="417"/>
      <c r="D37" s="417"/>
      <c r="E37" s="417"/>
      <c r="F37" s="417"/>
      <c r="G37" s="417"/>
      <c r="H37" s="417"/>
      <c r="I37" s="356" t="s">
        <v>1784</v>
      </c>
      <c r="J37" s="37"/>
    </row>
    <row r="38" spans="2:22" s="76" customFormat="1" ht="10.5" customHeight="1" x14ac:dyDescent="0.65">
      <c r="B38" s="75"/>
      <c r="C38" s="75"/>
      <c r="D38" s="75"/>
      <c r="E38" s="75"/>
      <c r="F38" s="75"/>
      <c r="G38" s="75"/>
      <c r="H38" s="75"/>
      <c r="I38" s="75"/>
      <c r="J38" s="75"/>
      <c r="K38" s="75"/>
      <c r="L38" s="75"/>
      <c r="M38" s="75"/>
      <c r="N38" s="75"/>
      <c r="O38" s="75"/>
      <c r="P38" s="75"/>
      <c r="Q38" s="75"/>
      <c r="R38" s="75"/>
      <c r="S38" s="75"/>
      <c r="T38" s="75"/>
      <c r="U38" s="75"/>
      <c r="V38" s="75"/>
    </row>
  </sheetData>
  <mergeCells count="10">
    <mergeCell ref="B3:I3"/>
    <mergeCell ref="B5:I5"/>
    <mergeCell ref="B9:B11"/>
    <mergeCell ref="I9:I11"/>
    <mergeCell ref="C9:C11"/>
    <mergeCell ref="D9:D11"/>
    <mergeCell ref="E9:E11"/>
    <mergeCell ref="F9:F11"/>
    <mergeCell ref="G9:G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Roman,Regular"&amp;20- 64 -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39"/>
  <dimension ref="B1:Y50"/>
  <sheetViews>
    <sheetView rightToLeft="1" view="pageBreakPreview" zoomScale="50" zoomScaleNormal="50" zoomScaleSheetLayoutView="50" workbookViewId="0"/>
  </sheetViews>
  <sheetFormatPr defaultRowHeight="15" x14ac:dyDescent="0.35"/>
  <cols>
    <col min="1" max="1" width="9.140625" style="48"/>
    <col min="2" max="2" width="65.5703125" style="57" customWidth="1"/>
    <col min="3" max="8" width="14.28515625" style="57" customWidth="1"/>
    <col min="9" max="9" width="62.7109375" style="57" customWidth="1"/>
    <col min="10" max="16384" width="9.140625" style="48"/>
  </cols>
  <sheetData>
    <row r="1" spans="2:25" s="76" customFormat="1" ht="19.5" customHeight="1" x14ac:dyDescent="0.65">
      <c r="B1" s="73"/>
      <c r="C1" s="74"/>
      <c r="D1" s="74"/>
      <c r="E1" s="74"/>
      <c r="F1" s="74"/>
      <c r="G1" s="74"/>
      <c r="H1" s="74"/>
      <c r="I1" s="74"/>
      <c r="J1" s="75"/>
      <c r="K1" s="75"/>
      <c r="L1" s="75"/>
      <c r="M1" s="75"/>
      <c r="N1" s="75"/>
      <c r="O1" s="75"/>
      <c r="P1" s="75"/>
      <c r="Q1" s="75"/>
      <c r="R1" s="75"/>
      <c r="S1" s="75"/>
      <c r="T1" s="75"/>
      <c r="U1" s="75"/>
      <c r="V1" s="75"/>
      <c r="W1" s="75"/>
      <c r="X1" s="75"/>
      <c r="Y1" s="75"/>
    </row>
    <row r="2" spans="2:25" s="76" customFormat="1" ht="19.5" customHeight="1" x14ac:dyDescent="0.65">
      <c r="B2" s="74"/>
      <c r="C2" s="74"/>
      <c r="D2" s="74"/>
      <c r="E2" s="74"/>
      <c r="F2" s="74"/>
      <c r="G2" s="74"/>
      <c r="H2" s="74"/>
      <c r="I2" s="74"/>
      <c r="J2" s="75"/>
      <c r="K2" s="75"/>
      <c r="L2" s="75"/>
      <c r="M2" s="75"/>
      <c r="N2" s="75"/>
      <c r="O2" s="75"/>
      <c r="P2" s="75"/>
      <c r="Q2" s="75"/>
      <c r="R2" s="75"/>
      <c r="S2" s="75"/>
      <c r="T2" s="75"/>
      <c r="U2" s="75"/>
      <c r="V2" s="75"/>
      <c r="W2" s="75"/>
      <c r="X2" s="75"/>
    </row>
    <row r="3" spans="2:25" ht="36.75" x14ac:dyDescent="0.85">
      <c r="B3" s="1754" t="s">
        <v>1917</v>
      </c>
      <c r="C3" s="1754"/>
      <c r="D3" s="1754"/>
      <c r="E3" s="1754"/>
      <c r="F3" s="1754"/>
      <c r="G3" s="1754"/>
      <c r="H3" s="1754"/>
      <c r="I3" s="1754"/>
    </row>
    <row r="4" spans="2:25" ht="10.5" customHeight="1" x14ac:dyDescent="0.85">
      <c r="B4" s="735"/>
      <c r="C4" s="736"/>
      <c r="D4" s="736"/>
      <c r="E4" s="736"/>
      <c r="F4" s="736"/>
      <c r="G4" s="736"/>
      <c r="H4" s="736"/>
      <c r="I4" s="561"/>
    </row>
    <row r="5" spans="2:25" ht="30.75" customHeight="1" x14ac:dyDescent="0.35">
      <c r="B5" s="1874" t="s">
        <v>1918</v>
      </c>
      <c r="C5" s="1874"/>
      <c r="D5" s="1874"/>
      <c r="E5" s="1874"/>
      <c r="F5" s="1874"/>
      <c r="G5" s="1874"/>
      <c r="H5" s="1874"/>
      <c r="I5" s="1874"/>
    </row>
    <row r="6" spans="2:25" ht="19.5" customHeight="1" x14ac:dyDescent="0.65">
      <c r="B6" s="78"/>
      <c r="C6" s="77"/>
      <c r="D6" s="77"/>
      <c r="E6" s="77"/>
      <c r="F6" s="77"/>
      <c r="G6" s="77"/>
      <c r="H6" s="77"/>
      <c r="I6" s="77"/>
    </row>
    <row r="7" spans="2:25" s="417" customFormat="1" ht="22.5" x14ac:dyDescent="0.5">
      <c r="B7" s="733" t="s">
        <v>1798</v>
      </c>
      <c r="C7" s="559"/>
      <c r="D7" s="559"/>
      <c r="E7" s="559"/>
      <c r="F7" s="559"/>
      <c r="G7" s="559"/>
      <c r="H7" s="559"/>
      <c r="I7" s="734" t="s">
        <v>1799</v>
      </c>
      <c r="J7" s="229"/>
      <c r="K7" s="229"/>
      <c r="L7" s="229"/>
      <c r="P7" s="229"/>
    </row>
    <row r="8" spans="2:25" ht="18.75" customHeight="1" thickBot="1" x14ac:dyDescent="0.4"/>
    <row r="9" spans="2:25" s="258" customFormat="1" ht="24.95" customHeight="1" thickTop="1" x14ac:dyDescent="0.7">
      <c r="B9" s="1966" t="s">
        <v>887</v>
      </c>
      <c r="C9" s="1758">
        <v>2010</v>
      </c>
      <c r="D9" s="1758">
        <v>2011</v>
      </c>
      <c r="E9" s="1758">
        <v>2012</v>
      </c>
      <c r="F9" s="1758">
        <v>2013</v>
      </c>
      <c r="G9" s="1758">
        <v>2014</v>
      </c>
      <c r="H9" s="1758">
        <v>2015</v>
      </c>
      <c r="I9" s="1982" t="s">
        <v>886</v>
      </c>
      <c r="J9" s="339"/>
      <c r="K9" s="339"/>
      <c r="L9" s="339"/>
      <c r="P9" s="339"/>
    </row>
    <row r="10" spans="2:25" s="258" customFormat="1" ht="24.95" customHeight="1" x14ac:dyDescent="0.7">
      <c r="B10" s="1967"/>
      <c r="C10" s="1759"/>
      <c r="D10" s="1759"/>
      <c r="E10" s="1759"/>
      <c r="F10" s="1759"/>
      <c r="G10" s="1759"/>
      <c r="H10" s="1759"/>
      <c r="I10" s="1983"/>
    </row>
    <row r="11" spans="2:25" s="258" customFormat="1" ht="24.95" customHeight="1" x14ac:dyDescent="0.7">
      <c r="B11" s="1968"/>
      <c r="C11" s="1760"/>
      <c r="D11" s="1760"/>
      <c r="E11" s="1760"/>
      <c r="F11" s="1760"/>
      <c r="G11" s="1760"/>
      <c r="H11" s="1760"/>
      <c r="I11" s="1984"/>
    </row>
    <row r="12" spans="2:25" s="320" customFormat="1" ht="15" customHeight="1" x14ac:dyDescent="0.7">
      <c r="B12" s="727"/>
      <c r="C12" s="677"/>
      <c r="D12" s="677"/>
      <c r="E12" s="677"/>
      <c r="F12" s="677"/>
      <c r="G12" s="677"/>
      <c r="H12" s="677"/>
      <c r="I12" s="728"/>
      <c r="K12" s="258"/>
      <c r="L12" s="258"/>
      <c r="M12" s="258"/>
      <c r="N12" s="258"/>
    </row>
    <row r="13" spans="2:25" s="360" customFormat="1" ht="34.5" customHeight="1" x14ac:dyDescent="0.2">
      <c r="B13" s="729" t="s">
        <v>1605</v>
      </c>
      <c r="C13" s="1463"/>
      <c r="D13" s="1463"/>
      <c r="E13" s="1463"/>
      <c r="F13" s="1463"/>
      <c r="G13" s="1463"/>
      <c r="H13" s="1463"/>
      <c r="I13" s="1466" t="s">
        <v>1606</v>
      </c>
      <c r="K13" s="1277"/>
      <c r="L13" s="1277"/>
      <c r="M13" s="1277"/>
      <c r="N13" s="365"/>
      <c r="O13" s="363"/>
      <c r="P13" s="363"/>
      <c r="Q13" s="363"/>
      <c r="R13" s="363"/>
      <c r="S13" s="363"/>
    </row>
    <row r="14" spans="2:25" s="365" customFormat="1" ht="30" customHeight="1" x14ac:dyDescent="0.2">
      <c r="B14" s="1464" t="s">
        <v>726</v>
      </c>
      <c r="C14" s="1431">
        <v>100</v>
      </c>
      <c r="D14" s="1431">
        <v>115.5</v>
      </c>
      <c r="E14" s="1431">
        <v>174.46</v>
      </c>
      <c r="F14" s="1431">
        <v>359.55</v>
      </c>
      <c r="G14" s="1431">
        <v>569.16242825739118</v>
      </c>
      <c r="H14" s="1431">
        <v>811.31</v>
      </c>
      <c r="I14" s="1467" t="s">
        <v>280</v>
      </c>
      <c r="O14" s="363"/>
      <c r="P14" s="363"/>
      <c r="Q14" s="363"/>
      <c r="R14" s="363"/>
    </row>
    <row r="15" spans="2:25" s="365" customFormat="1" ht="30" customHeight="1" x14ac:dyDescent="0.2">
      <c r="B15" s="1464" t="s">
        <v>916</v>
      </c>
      <c r="C15" s="1431">
        <v>100</v>
      </c>
      <c r="D15" s="1431">
        <v>100.11</v>
      </c>
      <c r="E15" s="1431">
        <v>158.1</v>
      </c>
      <c r="F15" s="1431">
        <v>250.2</v>
      </c>
      <c r="G15" s="1431">
        <v>310.78908079295974</v>
      </c>
      <c r="H15" s="1431">
        <v>361.18369463670814</v>
      </c>
      <c r="I15" s="1467" t="s">
        <v>451</v>
      </c>
      <c r="O15" s="363"/>
      <c r="P15" s="363"/>
      <c r="Q15" s="363"/>
      <c r="R15" s="363"/>
    </row>
    <row r="16" spans="2:25" s="365" customFormat="1" ht="30" customHeight="1" x14ac:dyDescent="0.2">
      <c r="B16" s="1464" t="s">
        <v>452</v>
      </c>
      <c r="C16" s="1431">
        <v>100</v>
      </c>
      <c r="D16" s="1431">
        <v>114.51</v>
      </c>
      <c r="E16" s="1431">
        <v>123.86</v>
      </c>
      <c r="F16" s="1431">
        <v>128.69999999999999</v>
      </c>
      <c r="G16" s="1431">
        <v>430.92795102643038</v>
      </c>
      <c r="H16" s="1431">
        <v>449.91</v>
      </c>
      <c r="I16" s="1467" t="s">
        <v>453</v>
      </c>
      <c r="O16" s="363"/>
      <c r="P16" s="363"/>
      <c r="Q16" s="363"/>
      <c r="R16" s="363"/>
    </row>
    <row r="17" spans="2:18" s="365" customFormat="1" ht="30" customHeight="1" x14ac:dyDescent="0.2">
      <c r="B17" s="1464" t="s">
        <v>637</v>
      </c>
      <c r="C17" s="1431">
        <v>100</v>
      </c>
      <c r="D17" s="1431">
        <v>101.62</v>
      </c>
      <c r="E17" s="1431">
        <v>117.51</v>
      </c>
      <c r="F17" s="1431">
        <v>128.12</v>
      </c>
      <c r="G17" s="1431">
        <v>250.69663054862241</v>
      </c>
      <c r="H17" s="1431">
        <v>368.96</v>
      </c>
      <c r="I17" s="1467" t="s">
        <v>870</v>
      </c>
      <c r="O17" s="363"/>
      <c r="P17" s="363"/>
      <c r="Q17" s="363"/>
      <c r="R17" s="363"/>
    </row>
    <row r="18" spans="2:18" s="365" customFormat="1" ht="13.5" customHeight="1" x14ac:dyDescent="0.2">
      <c r="B18" s="729"/>
      <c r="C18" s="1433"/>
      <c r="D18" s="1433"/>
      <c r="E18" s="1433"/>
      <c r="F18" s="1433"/>
      <c r="G18" s="1433"/>
      <c r="H18" s="1433"/>
      <c r="I18" s="1466"/>
      <c r="O18" s="363"/>
      <c r="P18" s="363"/>
      <c r="Q18" s="363"/>
      <c r="R18" s="363"/>
    </row>
    <row r="19" spans="2:18" s="365" customFormat="1" ht="30" customHeight="1" x14ac:dyDescent="0.2">
      <c r="B19" s="1465" t="s">
        <v>306</v>
      </c>
      <c r="C19" s="1433">
        <v>100</v>
      </c>
      <c r="D19" s="1433">
        <v>112.4</v>
      </c>
      <c r="E19" s="1433">
        <v>160.35</v>
      </c>
      <c r="F19" s="1433">
        <v>298.07</v>
      </c>
      <c r="G19" s="1433">
        <v>465.27941237560651</v>
      </c>
      <c r="H19" s="1433">
        <v>609.79</v>
      </c>
      <c r="I19" s="1468" t="s">
        <v>439</v>
      </c>
      <c r="O19" s="363"/>
      <c r="P19" s="363"/>
      <c r="Q19" s="363"/>
      <c r="R19" s="363"/>
    </row>
    <row r="20" spans="2:18" s="365" customFormat="1" ht="30" customHeight="1" x14ac:dyDescent="0.2">
      <c r="B20" s="1465"/>
      <c r="C20" s="1433"/>
      <c r="D20" s="1433"/>
      <c r="E20" s="1433"/>
      <c r="F20" s="1433"/>
      <c r="G20" s="1433"/>
      <c r="H20" s="1433"/>
      <c r="I20" s="1468"/>
      <c r="O20" s="363"/>
      <c r="P20" s="363"/>
      <c r="Q20" s="363"/>
      <c r="R20" s="363"/>
    </row>
    <row r="21" spans="2:18" s="365" customFormat="1" ht="60" customHeight="1" x14ac:dyDescent="0.2">
      <c r="B21" s="729" t="s">
        <v>1607</v>
      </c>
      <c r="C21" s="1082"/>
      <c r="D21" s="1082"/>
      <c r="E21" s="1082"/>
      <c r="F21" s="1082"/>
      <c r="G21" s="1082"/>
      <c r="H21" s="1082"/>
      <c r="I21" s="1469" t="s">
        <v>1608</v>
      </c>
      <c r="O21" s="363"/>
      <c r="P21" s="363"/>
      <c r="Q21" s="363"/>
      <c r="R21" s="363"/>
    </row>
    <row r="22" spans="2:18" s="365" customFormat="1" ht="30" customHeight="1" x14ac:dyDescent="0.2">
      <c r="B22" s="1464" t="s">
        <v>381</v>
      </c>
      <c r="C22" s="1431">
        <v>100</v>
      </c>
      <c r="D22" s="1431">
        <v>159.81</v>
      </c>
      <c r="E22" s="1431">
        <v>153.76</v>
      </c>
      <c r="F22" s="1431">
        <v>166.66</v>
      </c>
      <c r="G22" s="1431">
        <v>271.40243902439028</v>
      </c>
      <c r="H22" s="1431">
        <v>331.32621890863931</v>
      </c>
      <c r="I22" s="1467" t="s">
        <v>339</v>
      </c>
      <c r="O22" s="363"/>
      <c r="P22" s="363"/>
      <c r="Q22" s="363"/>
      <c r="R22" s="363"/>
    </row>
    <row r="23" spans="2:18" s="360" customFormat="1" ht="30" customHeight="1" x14ac:dyDescent="0.2">
      <c r="B23" s="1464" t="s">
        <v>915</v>
      </c>
      <c r="C23" s="1431">
        <v>100</v>
      </c>
      <c r="D23" s="1431">
        <v>71.44</v>
      </c>
      <c r="E23" s="1431">
        <v>71.44</v>
      </c>
      <c r="F23" s="1431">
        <v>109.98</v>
      </c>
      <c r="G23" s="1431">
        <v>230.2138440163842</v>
      </c>
      <c r="H23" s="1431">
        <v>363.21449477238309</v>
      </c>
      <c r="I23" s="1467" t="s">
        <v>14</v>
      </c>
      <c r="K23" s="365"/>
      <c r="L23" s="365"/>
      <c r="M23" s="365"/>
      <c r="N23" s="365"/>
      <c r="O23" s="363"/>
      <c r="P23" s="363"/>
      <c r="Q23" s="363"/>
      <c r="R23" s="363"/>
    </row>
    <row r="24" spans="2:18" s="365" customFormat="1" ht="30" customHeight="1" x14ac:dyDescent="0.2">
      <c r="B24" s="1464" t="s">
        <v>1595</v>
      </c>
      <c r="C24" s="1431">
        <v>100</v>
      </c>
      <c r="D24" s="1431">
        <v>101.83</v>
      </c>
      <c r="E24" s="1431">
        <v>204.58</v>
      </c>
      <c r="F24" s="1431">
        <v>193.4</v>
      </c>
      <c r="G24" s="1431">
        <v>752.6525817370831</v>
      </c>
      <c r="H24" s="1431" t="s">
        <v>710</v>
      </c>
      <c r="I24" s="1467" t="s">
        <v>1596</v>
      </c>
      <c r="O24" s="363"/>
      <c r="P24" s="363"/>
      <c r="Q24" s="363"/>
      <c r="R24" s="363"/>
    </row>
    <row r="25" spans="2:18" s="360" customFormat="1" ht="30" customHeight="1" x14ac:dyDescent="0.2">
      <c r="B25" s="1464" t="s">
        <v>635</v>
      </c>
      <c r="C25" s="1431">
        <v>100</v>
      </c>
      <c r="D25" s="1431">
        <v>119.21</v>
      </c>
      <c r="E25" s="1431">
        <v>134.9</v>
      </c>
      <c r="F25" s="1431">
        <v>310.22000000000003</v>
      </c>
      <c r="G25" s="1431">
        <v>430.63926887483569</v>
      </c>
      <c r="H25" s="1431">
        <v>853.8532082205943</v>
      </c>
      <c r="I25" s="1467" t="s">
        <v>636</v>
      </c>
      <c r="K25" s="365"/>
      <c r="L25" s="365"/>
      <c r="M25" s="365"/>
      <c r="N25" s="365"/>
      <c r="O25" s="363"/>
      <c r="P25" s="363"/>
      <c r="Q25" s="363"/>
      <c r="R25" s="363"/>
    </row>
    <row r="26" spans="2:18" s="365" customFormat="1" ht="15" customHeight="1" x14ac:dyDescent="0.2">
      <c r="B26" s="729"/>
      <c r="C26" s="1433"/>
      <c r="D26" s="1433"/>
      <c r="E26" s="1433"/>
      <c r="F26" s="1433"/>
      <c r="G26" s="1433"/>
      <c r="H26" s="1433"/>
      <c r="I26" s="1466"/>
      <c r="O26" s="363"/>
      <c r="P26" s="363"/>
      <c r="Q26" s="363"/>
      <c r="R26" s="363"/>
    </row>
    <row r="27" spans="2:18" s="360" customFormat="1" ht="30" customHeight="1" x14ac:dyDescent="0.2">
      <c r="B27" s="1465" t="s">
        <v>306</v>
      </c>
      <c r="C27" s="1433">
        <v>100</v>
      </c>
      <c r="D27" s="1433">
        <v>123.84</v>
      </c>
      <c r="E27" s="1433">
        <v>138.02000000000001</v>
      </c>
      <c r="F27" s="1433">
        <v>281.95999999999998</v>
      </c>
      <c r="G27" s="1433">
        <v>410.38548007155049</v>
      </c>
      <c r="H27" s="1433">
        <v>763.87399068019135</v>
      </c>
      <c r="I27" s="1468" t="s">
        <v>439</v>
      </c>
      <c r="K27" s="365"/>
      <c r="L27" s="365"/>
      <c r="M27" s="365"/>
      <c r="N27" s="365"/>
      <c r="O27" s="363"/>
      <c r="P27" s="363"/>
      <c r="Q27" s="363"/>
      <c r="R27" s="363"/>
    </row>
    <row r="28" spans="2:18" s="258" customFormat="1" ht="30" customHeight="1" thickBot="1" x14ac:dyDescent="0.75">
      <c r="B28" s="730"/>
      <c r="C28" s="731"/>
      <c r="D28" s="731"/>
      <c r="E28" s="1552"/>
      <c r="F28" s="1552"/>
      <c r="G28" s="1552"/>
      <c r="H28" s="1552"/>
      <c r="I28" s="732"/>
      <c r="O28" s="344"/>
      <c r="P28" s="344"/>
      <c r="Q28" s="344"/>
      <c r="R28" s="344"/>
    </row>
    <row r="29" spans="2:18" s="42" customFormat="1" ht="16.5" customHeight="1" thickTop="1" x14ac:dyDescent="0.65">
      <c r="B29" s="83"/>
      <c r="C29" s="57"/>
      <c r="D29" s="57"/>
      <c r="E29" s="57"/>
      <c r="F29" s="57"/>
      <c r="G29" s="57"/>
      <c r="H29" s="57"/>
      <c r="I29" s="57"/>
      <c r="K29" s="43"/>
      <c r="L29" s="43"/>
      <c r="M29" s="43"/>
      <c r="N29" s="43"/>
      <c r="O29" s="52"/>
      <c r="P29" s="52"/>
      <c r="Q29" s="52"/>
      <c r="R29" s="52"/>
    </row>
    <row r="30" spans="2:18" s="417" customFormat="1" ht="22.5" x14ac:dyDescent="0.5">
      <c r="B30" s="415" t="s">
        <v>1783</v>
      </c>
      <c r="C30" s="1470"/>
      <c r="D30" s="1470"/>
      <c r="E30" s="1470"/>
      <c r="F30" s="1470"/>
      <c r="G30" s="1470"/>
      <c r="H30" s="1470"/>
      <c r="I30" s="1471" t="s">
        <v>1784</v>
      </c>
      <c r="K30" s="229"/>
      <c r="L30" s="229"/>
      <c r="M30" s="229"/>
      <c r="N30" s="229"/>
      <c r="O30" s="414"/>
      <c r="P30" s="414"/>
      <c r="Q30" s="414"/>
      <c r="R30" s="414"/>
    </row>
    <row r="31" spans="2:18" s="42" customFormat="1" ht="30" customHeight="1" x14ac:dyDescent="0.65">
      <c r="B31" s="57"/>
      <c r="C31" s="84"/>
      <c r="D31" s="84"/>
      <c r="E31" s="84"/>
      <c r="F31" s="84"/>
      <c r="G31" s="84"/>
      <c r="H31" s="84"/>
      <c r="I31" s="57"/>
      <c r="O31" s="52"/>
      <c r="P31" s="52"/>
      <c r="Q31" s="52"/>
      <c r="R31" s="52"/>
    </row>
    <row r="32" spans="2:18" s="42" customFormat="1" ht="30" customHeight="1" x14ac:dyDescent="0.65">
      <c r="B32" s="57"/>
      <c r="C32" s="57"/>
      <c r="D32" s="57"/>
      <c r="E32" s="57"/>
      <c r="F32" s="57"/>
      <c r="G32" s="57"/>
      <c r="H32" s="57"/>
      <c r="I32" s="57"/>
      <c r="K32" s="43"/>
      <c r="L32" s="43"/>
      <c r="M32" s="43"/>
      <c r="N32" s="43"/>
      <c r="O32" s="52"/>
      <c r="P32" s="52"/>
      <c r="Q32" s="52"/>
      <c r="R32" s="52"/>
    </row>
    <row r="33" spans="2:18" s="42" customFormat="1" ht="30" customHeight="1" x14ac:dyDescent="0.65">
      <c r="B33" s="57"/>
      <c r="C33" s="57"/>
      <c r="D33" s="57"/>
      <c r="E33" s="57"/>
      <c r="F33" s="57"/>
      <c r="G33" s="57"/>
      <c r="H33" s="57"/>
      <c r="I33" s="57"/>
      <c r="O33" s="52"/>
      <c r="P33" s="52"/>
      <c r="Q33" s="52"/>
      <c r="R33" s="52"/>
    </row>
    <row r="34" spans="2:18" s="42" customFormat="1" ht="30" customHeight="1" x14ac:dyDescent="0.65">
      <c r="B34" s="57"/>
      <c r="C34" s="57"/>
      <c r="D34" s="57"/>
      <c r="E34" s="57"/>
      <c r="F34" s="57"/>
      <c r="G34" s="57"/>
      <c r="H34" s="57"/>
      <c r="I34" s="57"/>
      <c r="K34" s="43"/>
      <c r="L34" s="43"/>
      <c r="M34" s="43"/>
      <c r="N34" s="43"/>
      <c r="O34" s="52"/>
      <c r="P34" s="52"/>
      <c r="Q34" s="52"/>
      <c r="R34" s="52"/>
    </row>
    <row r="35" spans="2:18" s="42" customFormat="1" ht="15" customHeight="1" x14ac:dyDescent="0.65">
      <c r="B35" s="57"/>
      <c r="C35" s="57"/>
      <c r="D35" s="57"/>
      <c r="E35" s="57"/>
      <c r="F35" s="57"/>
      <c r="G35" s="57"/>
      <c r="H35" s="57"/>
      <c r="I35" s="57"/>
      <c r="O35" s="52"/>
      <c r="P35" s="52"/>
      <c r="Q35" s="52"/>
      <c r="R35" s="52"/>
    </row>
    <row r="36" spans="2:18" s="43" customFormat="1" ht="30" customHeight="1" x14ac:dyDescent="0.65">
      <c r="B36" s="57"/>
      <c r="C36" s="57"/>
      <c r="D36" s="57"/>
      <c r="E36" s="57"/>
      <c r="F36" s="57"/>
      <c r="G36" s="57"/>
      <c r="H36" s="57"/>
      <c r="I36" s="57"/>
      <c r="K36" s="42"/>
      <c r="L36" s="42"/>
      <c r="M36" s="42"/>
      <c r="N36" s="42"/>
      <c r="O36" s="52"/>
      <c r="P36" s="52"/>
      <c r="Q36" s="52"/>
      <c r="R36" s="52"/>
    </row>
    <row r="37" spans="2:18" s="42" customFormat="1" ht="15" customHeight="1" x14ac:dyDescent="0.65">
      <c r="B37" s="57"/>
      <c r="C37" s="57"/>
      <c r="D37" s="57"/>
      <c r="E37" s="57"/>
      <c r="F37" s="57"/>
      <c r="G37" s="57"/>
      <c r="H37" s="57"/>
      <c r="I37" s="57"/>
      <c r="O37" s="52"/>
      <c r="P37" s="52"/>
      <c r="Q37" s="52"/>
      <c r="R37" s="52"/>
    </row>
    <row r="38" spans="2:18" s="43" customFormat="1" ht="30" customHeight="1" x14ac:dyDescent="0.65">
      <c r="B38" s="57"/>
      <c r="C38" s="57"/>
      <c r="D38" s="57"/>
      <c r="E38" s="57"/>
      <c r="F38" s="57"/>
      <c r="G38" s="57"/>
      <c r="H38" s="57"/>
      <c r="I38" s="57"/>
      <c r="K38" s="42"/>
      <c r="L38" s="42"/>
      <c r="M38" s="42"/>
      <c r="N38" s="42"/>
      <c r="O38" s="52"/>
      <c r="P38" s="52"/>
      <c r="Q38" s="52"/>
      <c r="R38" s="52"/>
    </row>
    <row r="39" spans="2:18" s="42" customFormat="1" ht="15" customHeight="1" x14ac:dyDescent="0.65">
      <c r="B39" s="57"/>
      <c r="C39" s="57"/>
      <c r="D39" s="57"/>
      <c r="E39" s="57"/>
      <c r="F39" s="57"/>
      <c r="G39" s="57"/>
      <c r="H39" s="57"/>
      <c r="I39" s="57"/>
      <c r="O39" s="52"/>
      <c r="P39" s="52"/>
      <c r="Q39" s="52"/>
      <c r="R39" s="52"/>
    </row>
    <row r="40" spans="2:18" s="43" customFormat="1" ht="30" customHeight="1" x14ac:dyDescent="0.65">
      <c r="B40" s="57"/>
      <c r="C40" s="57"/>
      <c r="D40" s="57"/>
      <c r="E40" s="57"/>
      <c r="F40" s="57"/>
      <c r="G40" s="57"/>
      <c r="H40" s="57"/>
      <c r="I40" s="57"/>
      <c r="K40" s="42"/>
      <c r="L40" s="42"/>
      <c r="M40" s="42"/>
      <c r="N40" s="42"/>
      <c r="O40" s="52"/>
      <c r="P40" s="52"/>
      <c r="Q40" s="52"/>
      <c r="R40" s="52"/>
    </row>
    <row r="41" spans="2:18" s="51" customFormat="1" ht="24.95" customHeight="1" x14ac:dyDescent="0.65">
      <c r="B41" s="57"/>
      <c r="C41" s="57"/>
      <c r="D41" s="57"/>
      <c r="E41" s="57"/>
      <c r="F41" s="57"/>
      <c r="G41" s="57"/>
      <c r="H41" s="57"/>
      <c r="I41" s="57"/>
      <c r="K41" s="42"/>
      <c r="L41" s="42"/>
      <c r="M41" s="42"/>
      <c r="N41" s="42"/>
    </row>
    <row r="42" spans="2:18" ht="9" customHeight="1" x14ac:dyDescent="0.65">
      <c r="K42" s="42"/>
      <c r="L42" s="42"/>
      <c r="M42" s="42"/>
      <c r="N42" s="42"/>
    </row>
    <row r="43" spans="2:18" s="37" customFormat="1" ht="18.75" customHeight="1" x14ac:dyDescent="0.65">
      <c r="B43" s="57"/>
      <c r="C43" s="57"/>
      <c r="D43" s="57"/>
      <c r="E43" s="57"/>
      <c r="F43" s="57"/>
      <c r="G43" s="57"/>
      <c r="H43" s="57"/>
      <c r="I43" s="57"/>
      <c r="K43" s="43"/>
      <c r="L43" s="43"/>
      <c r="M43" s="43"/>
      <c r="N43" s="43"/>
    </row>
    <row r="44" spans="2:18" ht="27" x14ac:dyDescent="0.65">
      <c r="K44" s="42"/>
      <c r="L44" s="42"/>
      <c r="M44" s="42"/>
      <c r="N44" s="42"/>
    </row>
    <row r="45" spans="2:18" ht="27" x14ac:dyDescent="0.65">
      <c r="K45" s="43"/>
      <c r="L45" s="43"/>
      <c r="M45" s="43"/>
      <c r="N45" s="43"/>
    </row>
    <row r="46" spans="2:18" ht="27" x14ac:dyDescent="0.65">
      <c r="K46" s="42"/>
      <c r="L46" s="42"/>
      <c r="M46" s="42"/>
      <c r="N46" s="42"/>
    </row>
    <row r="47" spans="2:18" ht="27" x14ac:dyDescent="0.65">
      <c r="K47" s="43"/>
      <c r="L47" s="43"/>
      <c r="M47" s="43"/>
      <c r="N47" s="43"/>
    </row>
    <row r="48" spans="2:18" ht="23.25" x14ac:dyDescent="0.5">
      <c r="K48" s="51"/>
      <c r="L48" s="51"/>
      <c r="M48" s="51"/>
      <c r="N48" s="51"/>
    </row>
    <row r="50" spans="11:14" ht="21.75" x14ac:dyDescent="0.5">
      <c r="K50" s="37"/>
      <c r="L50" s="37"/>
      <c r="M50" s="37"/>
      <c r="N50" s="37"/>
    </row>
  </sheetData>
  <mergeCells count="10">
    <mergeCell ref="B3:I3"/>
    <mergeCell ref="B5:I5"/>
    <mergeCell ref="B9:B11"/>
    <mergeCell ref="I9:I11"/>
    <mergeCell ref="C9:C11"/>
    <mergeCell ref="D9:D11"/>
    <mergeCell ref="G9:G11"/>
    <mergeCell ref="E9:E11"/>
    <mergeCell ref="F9:F11"/>
    <mergeCell ref="H9:H11"/>
  </mergeCells>
  <phoneticPr fontId="0" type="noConversion"/>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Roman,Regular"&amp;20- 65 -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5"/>
  <dimension ref="B1:R55"/>
  <sheetViews>
    <sheetView rightToLeft="1" view="pageBreakPreview" zoomScale="50" zoomScaleNormal="52" zoomScaleSheetLayoutView="50" workbookViewId="0"/>
  </sheetViews>
  <sheetFormatPr defaultRowHeight="21.75" x14ac:dyDescent="0.5"/>
  <cols>
    <col min="1" max="1" width="9.140625" style="129"/>
    <col min="2" max="2" width="73.7109375" style="53" customWidth="1"/>
    <col min="3" max="8" width="15.28515625" style="129" customWidth="1"/>
    <col min="9" max="9" width="76.7109375" style="53" customWidth="1"/>
    <col min="10" max="10" width="16.140625" style="53" customWidth="1"/>
    <col min="11" max="11" width="14.140625" style="53" customWidth="1"/>
    <col min="12" max="12" width="18.5703125" style="53" customWidth="1"/>
    <col min="13" max="13" width="14.7109375" style="53" customWidth="1"/>
    <col min="14" max="14" width="22.28515625" style="53" bestFit="1" customWidth="1"/>
    <col min="15" max="15" width="16.42578125" style="129" bestFit="1" customWidth="1"/>
    <col min="16" max="16" width="10.5703125" style="129" bestFit="1" customWidth="1"/>
    <col min="17" max="17" width="22.7109375" style="129" bestFit="1" customWidth="1"/>
    <col min="18" max="16384" width="9.140625" style="129"/>
  </cols>
  <sheetData>
    <row r="1" spans="2:17" s="5" customFormat="1" ht="19.5" customHeight="1" x14ac:dyDescent="0.65">
      <c r="B1" s="2"/>
      <c r="C1" s="2"/>
      <c r="D1" s="2"/>
      <c r="E1" s="2"/>
      <c r="F1" s="2"/>
      <c r="G1" s="2"/>
      <c r="H1" s="2"/>
      <c r="I1" s="2"/>
      <c r="J1" s="2"/>
      <c r="K1" s="2"/>
      <c r="L1" s="2"/>
      <c r="M1" s="2"/>
      <c r="N1" s="2"/>
    </row>
    <row r="2" spans="2:17" s="5" customFormat="1" ht="19.5" customHeight="1" x14ac:dyDescent="0.65">
      <c r="B2" s="2"/>
      <c r="C2" s="2"/>
      <c r="D2" s="2"/>
      <c r="E2" s="2"/>
      <c r="F2" s="2"/>
      <c r="G2" s="2"/>
      <c r="H2" s="2"/>
      <c r="I2" s="2"/>
      <c r="J2" s="2"/>
      <c r="K2" s="2"/>
      <c r="L2" s="2"/>
      <c r="M2" s="2"/>
      <c r="N2" s="2"/>
    </row>
    <row r="3" spans="2:17" s="1578" customFormat="1" ht="36.75" x14ac:dyDescent="0.85">
      <c r="B3" s="1763" t="s">
        <v>1749</v>
      </c>
      <c r="C3" s="1763"/>
      <c r="D3" s="1763"/>
      <c r="E3" s="1763"/>
      <c r="F3" s="1763"/>
      <c r="G3" s="1763"/>
      <c r="H3" s="1763"/>
      <c r="I3" s="1763"/>
      <c r="J3" s="1589"/>
      <c r="K3" s="1589"/>
    </row>
    <row r="4" spans="2:17" s="1578" customFormat="1" ht="12.75" customHeight="1" x14ac:dyDescent="0.85">
      <c r="J4" s="1589"/>
      <c r="K4" s="1589"/>
    </row>
    <row r="5" spans="2:17" s="1578" customFormat="1" ht="36.75" x14ac:dyDescent="0.85">
      <c r="B5" s="1763" t="s">
        <v>1807</v>
      </c>
      <c r="C5" s="1764"/>
      <c r="D5" s="1764"/>
      <c r="E5" s="1764"/>
      <c r="F5" s="1764"/>
      <c r="G5" s="1764"/>
      <c r="H5" s="1764"/>
      <c r="I5" s="1764"/>
      <c r="J5" s="1590"/>
      <c r="K5" s="1590"/>
      <c r="L5" s="1579"/>
      <c r="M5" s="1579"/>
      <c r="N5" s="1579"/>
    </row>
    <row r="6" spans="2:17" s="5" customFormat="1" ht="19.5" customHeight="1" x14ac:dyDescent="0.65">
      <c r="B6" s="2"/>
      <c r="C6" s="286"/>
      <c r="D6" s="286"/>
      <c r="E6" s="286"/>
      <c r="F6" s="286"/>
      <c r="G6" s="286"/>
      <c r="H6" s="286"/>
      <c r="I6" s="2"/>
      <c r="J6" s="2"/>
      <c r="K6" s="2"/>
      <c r="L6" s="2"/>
      <c r="M6" s="2"/>
      <c r="N6" s="2"/>
    </row>
    <row r="7" spans="2:17" s="143" customFormat="1" ht="18.75" x14ac:dyDescent="0.45">
      <c r="B7" s="287"/>
      <c r="I7" s="288"/>
      <c r="J7" s="288"/>
      <c r="K7" s="288"/>
      <c r="L7" s="288"/>
      <c r="M7" s="288"/>
      <c r="N7" s="288"/>
    </row>
    <row r="8" spans="2:17" s="5" customFormat="1" ht="19.5" customHeight="1" thickBot="1" x14ac:dyDescent="0.7">
      <c r="B8" s="2"/>
      <c r="C8" s="2"/>
      <c r="D8" s="2"/>
      <c r="E8" s="2"/>
      <c r="F8" s="2"/>
      <c r="G8" s="2"/>
      <c r="H8" s="2"/>
      <c r="I8" s="2"/>
      <c r="J8" s="2"/>
      <c r="K8" s="2"/>
      <c r="L8" s="2"/>
      <c r="M8" s="2"/>
      <c r="N8" s="2"/>
    </row>
    <row r="9" spans="2:17" s="318" customFormat="1" ht="24" customHeight="1" thickTop="1" x14ac:dyDescent="0.7">
      <c r="B9" s="1768" t="s">
        <v>887</v>
      </c>
      <c r="C9" s="1758">
        <v>2010</v>
      </c>
      <c r="D9" s="1758">
        <v>2011</v>
      </c>
      <c r="E9" s="1758">
        <v>2012</v>
      </c>
      <c r="F9" s="1758">
        <v>2013</v>
      </c>
      <c r="G9" s="1758">
        <v>2014</v>
      </c>
      <c r="H9" s="1758" t="s">
        <v>1934</v>
      </c>
      <c r="I9" s="1765" t="s">
        <v>886</v>
      </c>
      <c r="J9" s="317"/>
      <c r="K9" s="317"/>
      <c r="L9" s="317"/>
      <c r="M9" s="317"/>
      <c r="N9" s="317"/>
      <c r="Q9" s="319"/>
    </row>
    <row r="10" spans="2:17" s="256" customFormat="1" ht="24" customHeight="1" x14ac:dyDescent="0.7">
      <c r="B10" s="1769"/>
      <c r="C10" s="1759"/>
      <c r="D10" s="1759"/>
      <c r="E10" s="1759"/>
      <c r="F10" s="1759"/>
      <c r="G10" s="1759"/>
      <c r="H10" s="1759"/>
      <c r="I10" s="1766"/>
      <c r="J10" s="317"/>
      <c r="K10" s="317"/>
      <c r="L10" s="317"/>
      <c r="M10" s="317"/>
      <c r="N10" s="317"/>
    </row>
    <row r="11" spans="2:17" s="320" customFormat="1" ht="24" customHeight="1" x14ac:dyDescent="0.7">
      <c r="B11" s="1770"/>
      <c r="C11" s="1760"/>
      <c r="D11" s="1760"/>
      <c r="E11" s="1760"/>
      <c r="F11" s="1760"/>
      <c r="G11" s="1760"/>
      <c r="H11" s="1760"/>
      <c r="I11" s="1767"/>
      <c r="J11" s="317"/>
      <c r="K11" s="317"/>
      <c r="L11" s="317"/>
      <c r="M11" s="317"/>
      <c r="N11" s="317"/>
    </row>
    <row r="12" spans="2:17" s="328" customFormat="1" ht="24" customHeight="1" x14ac:dyDescent="0.7">
      <c r="B12" s="321"/>
      <c r="C12" s="323"/>
      <c r="D12" s="323"/>
      <c r="E12" s="323"/>
      <c r="F12" s="324"/>
      <c r="G12" s="323"/>
      <c r="H12" s="323"/>
      <c r="I12" s="325"/>
      <c r="J12" s="327"/>
      <c r="K12" s="327"/>
      <c r="L12" s="326"/>
      <c r="M12" s="327"/>
      <c r="N12" s="327"/>
    </row>
    <row r="13" spans="2:17" s="766" customFormat="1" ht="24" customHeight="1" x14ac:dyDescent="0.2">
      <c r="B13" s="997" t="s">
        <v>73</v>
      </c>
      <c r="C13" s="762"/>
      <c r="D13" s="762"/>
      <c r="E13" s="762"/>
      <c r="F13" s="762"/>
      <c r="G13" s="763"/>
      <c r="H13" s="763"/>
      <c r="I13" s="1001" t="s">
        <v>1584</v>
      </c>
      <c r="J13" s="1596"/>
      <c r="K13" s="1596"/>
      <c r="L13" s="764"/>
      <c r="M13" s="765"/>
      <c r="N13" s="764"/>
    </row>
    <row r="14" spans="2:17" s="766" customFormat="1" ht="14.1" customHeight="1" x14ac:dyDescent="0.2">
      <c r="B14" s="998"/>
      <c r="C14" s="763"/>
      <c r="D14" s="763"/>
      <c r="E14" s="763"/>
      <c r="F14" s="763"/>
      <c r="G14" s="763"/>
      <c r="H14" s="763"/>
      <c r="I14" s="491"/>
      <c r="J14" s="1597"/>
      <c r="K14" s="1597"/>
      <c r="L14" s="765"/>
      <c r="N14" s="765"/>
      <c r="Q14" s="767"/>
    </row>
    <row r="15" spans="2:17" s="848" customFormat="1" ht="24" customHeight="1" x14ac:dyDescent="0.2">
      <c r="B15" s="999" t="s">
        <v>1648</v>
      </c>
      <c r="C15" s="329">
        <v>20619</v>
      </c>
      <c r="D15" s="329">
        <v>21124</v>
      </c>
      <c r="E15" s="329">
        <v>21639</v>
      </c>
      <c r="F15" s="329">
        <v>22169</v>
      </c>
      <c r="G15" s="329">
        <v>20982</v>
      </c>
      <c r="H15" s="329">
        <v>21139</v>
      </c>
      <c r="I15" s="1002" t="s">
        <v>1649</v>
      </c>
      <c r="J15" s="890"/>
      <c r="K15" s="890"/>
      <c r="L15" s="890"/>
      <c r="M15" s="891"/>
      <c r="N15" s="892"/>
      <c r="O15" s="892"/>
      <c r="P15" s="892"/>
      <c r="Q15" s="892"/>
    </row>
    <row r="16" spans="2:17" s="848" customFormat="1" ht="24" customHeight="1" x14ac:dyDescent="0.2">
      <c r="B16" s="999" t="s">
        <v>1362</v>
      </c>
      <c r="C16" s="329">
        <v>5054.4580180106213</v>
      </c>
      <c r="D16" s="329">
        <v>4949.2377509854796</v>
      </c>
      <c r="E16" s="329" t="s">
        <v>851</v>
      </c>
      <c r="F16" s="329">
        <v>3804.552288262073</v>
      </c>
      <c r="G16" s="329">
        <v>3219.7260000000001</v>
      </c>
      <c r="H16" s="329">
        <v>2611.1950000000002</v>
      </c>
      <c r="I16" s="1002" t="s">
        <v>1361</v>
      </c>
      <c r="J16" s="890"/>
      <c r="K16" s="890"/>
      <c r="L16" s="890"/>
      <c r="M16" s="890"/>
      <c r="N16" s="892"/>
      <c r="O16" s="892"/>
      <c r="P16" s="892"/>
      <c r="Q16" s="892"/>
    </row>
    <row r="17" spans="2:18" s="848" customFormat="1" ht="24" customHeight="1" x14ac:dyDescent="0.2">
      <c r="B17" s="999" t="s">
        <v>1716</v>
      </c>
      <c r="C17" s="894">
        <v>8.6125522266502301</v>
      </c>
      <c r="D17" s="894">
        <v>14.884061085705357</v>
      </c>
      <c r="E17" s="894" t="s">
        <v>851</v>
      </c>
      <c r="F17" s="894">
        <v>40.588894192844911</v>
      </c>
      <c r="G17" s="894">
        <v>44.548317079038981</v>
      </c>
      <c r="H17" s="894">
        <v>48.374552512366151</v>
      </c>
      <c r="I17" s="1002" t="s">
        <v>1717</v>
      </c>
      <c r="J17" s="890"/>
      <c r="K17" s="890"/>
      <c r="L17" s="890"/>
      <c r="M17" s="890"/>
      <c r="N17" s="892"/>
      <c r="O17" s="892"/>
      <c r="P17" s="892"/>
      <c r="Q17" s="892"/>
    </row>
    <row r="18" spans="2:18" s="766" customFormat="1" ht="24" customHeight="1" x14ac:dyDescent="0.2">
      <c r="B18" s="998"/>
      <c r="C18" s="896"/>
      <c r="D18" s="896"/>
      <c r="E18" s="896"/>
      <c r="F18" s="896"/>
      <c r="G18" s="896"/>
      <c r="H18" s="896"/>
      <c r="I18" s="491"/>
      <c r="J18" s="890"/>
      <c r="K18" s="890"/>
      <c r="L18" s="890"/>
      <c r="M18" s="890"/>
      <c r="N18" s="892"/>
      <c r="O18" s="892"/>
      <c r="P18" s="892"/>
      <c r="Q18" s="892"/>
      <c r="R18" s="848"/>
    </row>
    <row r="19" spans="2:18" s="848" customFormat="1" ht="24" customHeight="1" x14ac:dyDescent="0.2">
      <c r="B19" s="997" t="s">
        <v>860</v>
      </c>
      <c r="C19" s="897"/>
      <c r="D19" s="897"/>
      <c r="E19" s="897"/>
      <c r="F19" s="897"/>
      <c r="G19" s="897"/>
      <c r="H19" s="897"/>
      <c r="I19" s="622" t="s">
        <v>859</v>
      </c>
      <c r="J19" s="890"/>
      <c r="K19" s="890"/>
      <c r="L19" s="890"/>
      <c r="M19" s="890"/>
      <c r="N19" s="898"/>
      <c r="O19" s="898"/>
      <c r="P19" s="892"/>
      <c r="Q19" s="892"/>
    </row>
    <row r="20" spans="2:18" s="766" customFormat="1" ht="14.1" customHeight="1" x14ac:dyDescent="0.2">
      <c r="B20" s="998"/>
      <c r="C20" s="896"/>
      <c r="D20" s="896"/>
      <c r="E20" s="896"/>
      <c r="F20" s="896"/>
      <c r="G20" s="896"/>
      <c r="H20" s="896"/>
      <c r="I20" s="491"/>
      <c r="J20" s="890"/>
      <c r="K20" s="890"/>
      <c r="L20" s="890"/>
      <c r="M20" s="890"/>
      <c r="N20" s="892"/>
      <c r="O20" s="892"/>
      <c r="P20" s="892"/>
      <c r="Q20" s="892"/>
      <c r="R20" s="848"/>
    </row>
    <row r="21" spans="2:18" s="848" customFormat="1" ht="24" customHeight="1" x14ac:dyDescent="0.2">
      <c r="B21" s="999" t="s">
        <v>1569</v>
      </c>
      <c r="C21" s="331">
        <v>2834.5169999999998</v>
      </c>
      <c r="D21" s="331">
        <v>3252.72</v>
      </c>
      <c r="E21" s="331">
        <v>3024.8420000000001</v>
      </c>
      <c r="F21" s="331">
        <v>2937.5605058864635</v>
      </c>
      <c r="G21" s="331">
        <v>3612.0148505197008</v>
      </c>
      <c r="H21" s="331">
        <v>4732.6557288680142</v>
      </c>
      <c r="I21" s="1002" t="s">
        <v>1570</v>
      </c>
      <c r="J21" s="890"/>
      <c r="K21" s="890"/>
      <c r="L21" s="890"/>
      <c r="M21" s="890"/>
      <c r="N21" s="892"/>
      <c r="O21" s="892"/>
      <c r="P21" s="892"/>
      <c r="Q21" s="892"/>
    </row>
    <row r="22" spans="2:18" s="848" customFormat="1" ht="24" customHeight="1" x14ac:dyDescent="0.2">
      <c r="B22" s="999" t="s">
        <v>861</v>
      </c>
      <c r="C22" s="899">
        <v>5.1919058407533081</v>
      </c>
      <c r="D22" s="899">
        <v>2.850002843579702</v>
      </c>
      <c r="E22" s="899">
        <v>-26.339017077253246</v>
      </c>
      <c r="F22" s="899">
        <v>-26.300146974446392</v>
      </c>
      <c r="G22" s="899">
        <v>-10.310267724334221</v>
      </c>
      <c r="H22" s="899">
        <v>-3.187294666501983</v>
      </c>
      <c r="I22" s="1002" t="s">
        <v>1571</v>
      </c>
      <c r="J22" s="890"/>
      <c r="K22" s="890"/>
      <c r="L22" s="890"/>
      <c r="M22" s="890"/>
      <c r="N22" s="892"/>
      <c r="O22" s="892"/>
      <c r="P22" s="892"/>
      <c r="Q22" s="892"/>
    </row>
    <row r="23" spans="2:18" s="848" customFormat="1" ht="24" customHeight="1" x14ac:dyDescent="0.2">
      <c r="B23" s="999" t="s">
        <v>1580</v>
      </c>
      <c r="C23" s="893">
        <v>2878.577257108574</v>
      </c>
      <c r="D23" s="894">
        <v>3017.244560801083</v>
      </c>
      <c r="E23" s="894">
        <v>2236.6819271779768</v>
      </c>
      <c r="F23" s="894">
        <v>1472.2426908068501</v>
      </c>
      <c r="G23" s="894">
        <v>1249.8261218681346</v>
      </c>
      <c r="H23" s="894">
        <v>1049.6700185065158</v>
      </c>
      <c r="I23" s="1002" t="s">
        <v>1581</v>
      </c>
      <c r="J23" s="890"/>
      <c r="K23" s="890"/>
      <c r="L23" s="890"/>
      <c r="M23" s="890"/>
      <c r="N23" s="892"/>
      <c r="O23" s="892"/>
      <c r="P23" s="892"/>
      <c r="Q23" s="892"/>
    </row>
    <row r="24" spans="2:18" s="848" customFormat="1" ht="24" customHeight="1" x14ac:dyDescent="0.2">
      <c r="B24" s="999" t="s">
        <v>1724</v>
      </c>
      <c r="C24" s="893">
        <v>4.3978217071984238</v>
      </c>
      <c r="D24" s="893">
        <v>6.2960197462666123</v>
      </c>
      <c r="E24" s="893">
        <v>36.476658466539114</v>
      </c>
      <c r="F24" s="893">
        <v>82.356228757756142</v>
      </c>
      <c r="G24" s="893">
        <v>22.538871382570292</v>
      </c>
      <c r="H24" s="893">
        <v>38.45764214584544</v>
      </c>
      <c r="I24" s="1002" t="s">
        <v>1725</v>
      </c>
      <c r="J24" s="890"/>
      <c r="K24" s="890"/>
      <c r="L24" s="890"/>
      <c r="M24" s="890"/>
      <c r="N24" s="900"/>
      <c r="O24" s="892"/>
      <c r="P24" s="892"/>
      <c r="Q24" s="892"/>
    </row>
    <row r="25" spans="2:18" s="766" customFormat="1" ht="24" customHeight="1" x14ac:dyDescent="0.2">
      <c r="B25" s="998"/>
      <c r="C25" s="894"/>
      <c r="D25" s="894"/>
      <c r="E25" s="894"/>
      <c r="F25" s="894"/>
      <c r="G25" s="894"/>
      <c r="H25" s="894"/>
      <c r="I25" s="491"/>
      <c r="J25" s="890"/>
      <c r="K25" s="890"/>
      <c r="L25" s="890"/>
      <c r="M25" s="890"/>
      <c r="N25" s="892"/>
      <c r="O25" s="892"/>
      <c r="P25" s="892"/>
      <c r="Q25" s="892"/>
      <c r="R25" s="848"/>
    </row>
    <row r="26" spans="2:18" s="848" customFormat="1" ht="24" customHeight="1" x14ac:dyDescent="0.2">
      <c r="B26" s="997" t="s">
        <v>929</v>
      </c>
      <c r="C26" s="897"/>
      <c r="D26" s="897"/>
      <c r="E26" s="897"/>
      <c r="F26" s="897"/>
      <c r="G26" s="897"/>
      <c r="H26" s="897"/>
      <c r="I26" s="622" t="s">
        <v>930</v>
      </c>
      <c r="J26" s="890"/>
      <c r="K26" s="890"/>
      <c r="L26" s="890"/>
      <c r="M26" s="890"/>
      <c r="N26" s="892"/>
      <c r="O26" s="892"/>
      <c r="P26" s="892"/>
      <c r="Q26" s="892"/>
    </row>
    <row r="27" spans="2:18" s="766" customFormat="1" ht="14.1" customHeight="1" x14ac:dyDescent="0.2">
      <c r="B27" s="998"/>
      <c r="C27" s="896"/>
      <c r="D27" s="896"/>
      <c r="E27" s="896"/>
      <c r="F27" s="896"/>
      <c r="G27" s="896"/>
      <c r="H27" s="896"/>
      <c r="I27" s="491"/>
      <c r="J27" s="890"/>
      <c r="K27" s="890"/>
      <c r="L27" s="890"/>
      <c r="M27" s="890"/>
      <c r="N27" s="892"/>
      <c r="O27" s="892"/>
      <c r="P27" s="892"/>
      <c r="Q27" s="892"/>
      <c r="R27" s="848"/>
    </row>
    <row r="28" spans="2:18" s="766" customFormat="1" ht="9" customHeight="1" x14ac:dyDescent="0.2">
      <c r="B28" s="998"/>
      <c r="C28" s="896"/>
      <c r="D28" s="896"/>
      <c r="E28" s="896"/>
      <c r="F28" s="896"/>
      <c r="G28" s="896"/>
      <c r="H28" s="896"/>
      <c r="I28" s="491"/>
      <c r="J28" s="890"/>
      <c r="K28" s="890"/>
      <c r="L28" s="890"/>
      <c r="M28" s="890"/>
      <c r="N28" s="892"/>
      <c r="O28" s="892"/>
      <c r="P28" s="892"/>
      <c r="Q28" s="892"/>
      <c r="R28" s="848"/>
    </row>
    <row r="29" spans="2:18" s="848" customFormat="1" ht="24" customHeight="1" x14ac:dyDescent="0.2">
      <c r="B29" s="999" t="s">
        <v>1610</v>
      </c>
      <c r="C29" s="893">
        <v>4.3494572012520409</v>
      </c>
      <c r="D29" s="893">
        <v>6.0517883616725605</v>
      </c>
      <c r="E29" s="893">
        <v>8.0003341493146536</v>
      </c>
      <c r="F29" s="893">
        <v>8.9999999999999982</v>
      </c>
      <c r="G29" s="893">
        <v>8.9999999999999982</v>
      </c>
      <c r="H29" s="893">
        <v>8.9999999999999982</v>
      </c>
      <c r="I29" s="1002" t="s">
        <v>1609</v>
      </c>
      <c r="J29" s="890"/>
      <c r="K29" s="890"/>
      <c r="L29" s="1621"/>
      <c r="M29" s="1621"/>
      <c r="N29" s="1621"/>
      <c r="O29" s="1621"/>
      <c r="P29" s="1621"/>
      <c r="Q29" s="890"/>
    </row>
    <row r="30" spans="2:18" s="766" customFormat="1" ht="9" customHeight="1" x14ac:dyDescent="0.2">
      <c r="B30" s="998"/>
      <c r="C30" s="896"/>
      <c r="D30" s="896"/>
      <c r="E30" s="896"/>
      <c r="F30" s="896"/>
      <c r="G30" s="896"/>
      <c r="H30" s="896"/>
      <c r="I30" s="491"/>
      <c r="J30" s="890"/>
      <c r="K30" s="890"/>
      <c r="L30" s="1621"/>
      <c r="M30" s="1621"/>
      <c r="N30" s="1621"/>
      <c r="O30" s="1621"/>
      <c r="P30" s="1621"/>
      <c r="Q30" s="892"/>
      <c r="R30" s="848"/>
    </row>
    <row r="31" spans="2:18" s="848" customFormat="1" ht="24" customHeight="1" x14ac:dyDescent="0.2">
      <c r="B31" s="999" t="s">
        <v>1808</v>
      </c>
      <c r="C31" s="893">
        <v>70.945414355889</v>
      </c>
      <c r="D31" s="893">
        <v>76.331399744982221</v>
      </c>
      <c r="E31" s="893">
        <v>99.0522985628415</v>
      </c>
      <c r="F31" s="893">
        <v>165.66927947843828</v>
      </c>
      <c r="G31" s="893">
        <v>233.97934623383577</v>
      </c>
      <c r="H31" s="893">
        <v>331.75576748479409</v>
      </c>
      <c r="I31" s="1002" t="s">
        <v>1809</v>
      </c>
      <c r="J31" s="890"/>
      <c r="K31" s="890"/>
      <c r="L31" s="1621"/>
      <c r="M31" s="1621"/>
      <c r="N31" s="1621"/>
      <c r="O31" s="1621"/>
      <c r="P31" s="1621"/>
      <c r="Q31" s="892"/>
    </row>
    <row r="32" spans="2:18" s="848" customFormat="1" ht="24" customHeight="1" x14ac:dyDescent="0.2">
      <c r="B32" s="999" t="s">
        <v>1811</v>
      </c>
      <c r="C32" s="893">
        <v>46.506356164383533</v>
      </c>
      <c r="D32" s="893">
        <v>48.349056164383484</v>
      </c>
      <c r="E32" s="893">
        <v>64.685300546448076</v>
      </c>
      <c r="F32" s="893">
        <v>108.87943835616437</v>
      </c>
      <c r="G32" s="893">
        <v>154.18963013698652</v>
      </c>
      <c r="H32" s="893">
        <v>237.21539726027424</v>
      </c>
      <c r="I32" s="1002" t="s">
        <v>1810</v>
      </c>
      <c r="J32" s="890"/>
      <c r="K32" s="890"/>
      <c r="L32" s="1621"/>
      <c r="M32" s="1621"/>
      <c r="N32" s="1621"/>
      <c r="O32" s="1621"/>
      <c r="P32" s="1621"/>
      <c r="Q32" s="892"/>
    </row>
    <row r="33" spans="2:18" s="766" customFormat="1" ht="24" customHeight="1" x14ac:dyDescent="0.2">
      <c r="B33" s="998"/>
      <c r="C33" s="896"/>
      <c r="D33" s="896"/>
      <c r="E33" s="896"/>
      <c r="F33" s="896"/>
      <c r="G33" s="896"/>
      <c r="H33" s="896"/>
      <c r="I33" s="491"/>
      <c r="J33" s="890"/>
      <c r="K33" s="890"/>
      <c r="L33" s="890"/>
      <c r="M33" s="890"/>
      <c r="N33" s="892"/>
      <c r="O33" s="892"/>
      <c r="P33" s="892"/>
      <c r="Q33" s="892"/>
      <c r="R33" s="848"/>
    </row>
    <row r="34" spans="2:18" s="848" customFormat="1" ht="24" customHeight="1" x14ac:dyDescent="0.2">
      <c r="B34" s="997" t="s">
        <v>1615</v>
      </c>
      <c r="C34" s="897"/>
      <c r="D34" s="897"/>
      <c r="E34" s="897"/>
      <c r="F34" s="897"/>
      <c r="G34" s="897"/>
      <c r="H34" s="897"/>
      <c r="I34" s="622" t="s">
        <v>863</v>
      </c>
      <c r="J34" s="890"/>
      <c r="K34" s="890"/>
      <c r="L34" s="890"/>
      <c r="M34" s="890"/>
      <c r="N34" s="892"/>
      <c r="O34" s="892"/>
      <c r="P34" s="892"/>
      <c r="Q34" s="892"/>
    </row>
    <row r="35" spans="2:18" s="766" customFormat="1" ht="14.1" customHeight="1" x14ac:dyDescent="0.2">
      <c r="B35" s="998"/>
      <c r="C35" s="896"/>
      <c r="D35" s="896"/>
      <c r="E35" s="896"/>
      <c r="F35" s="896"/>
      <c r="G35" s="896"/>
      <c r="H35" s="896"/>
      <c r="I35" s="491"/>
      <c r="J35" s="890"/>
      <c r="K35" s="890"/>
      <c r="L35" s="890"/>
      <c r="M35" s="890"/>
      <c r="N35" s="892"/>
      <c r="O35" s="892"/>
      <c r="P35" s="892"/>
      <c r="Q35" s="892"/>
      <c r="R35" s="848"/>
    </row>
    <row r="36" spans="2:18" s="848" customFormat="1" ht="24" customHeight="1" x14ac:dyDescent="0.2">
      <c r="B36" s="999" t="s">
        <v>1352</v>
      </c>
      <c r="C36" s="331">
        <v>570.80560030315598</v>
      </c>
      <c r="D36" s="331">
        <v>507.80906163624576</v>
      </c>
      <c r="E36" s="331">
        <v>216.76710710334049</v>
      </c>
      <c r="F36" s="331">
        <v>199.13921458616298</v>
      </c>
      <c r="G36" s="331">
        <v>185.46616816727288</v>
      </c>
      <c r="H36" s="329">
        <v>551.20756234647831</v>
      </c>
      <c r="I36" s="1002" t="s">
        <v>1354</v>
      </c>
      <c r="J36" s="890"/>
      <c r="K36" s="890"/>
      <c r="L36" s="890"/>
      <c r="M36" s="890"/>
      <c r="N36" s="892"/>
      <c r="O36" s="892"/>
      <c r="P36" s="892"/>
      <c r="Q36" s="892"/>
    </row>
    <row r="37" spans="2:18" s="848" customFormat="1" ht="24" customHeight="1" x14ac:dyDescent="0.2">
      <c r="B37" s="1004" t="s">
        <v>583</v>
      </c>
      <c r="C37" s="331">
        <v>289.51247837087209</v>
      </c>
      <c r="D37" s="331">
        <v>264.07966803707734</v>
      </c>
      <c r="E37" s="331">
        <v>59.75738029826875</v>
      </c>
      <c r="F37" s="331">
        <v>53.003801267923635</v>
      </c>
      <c r="G37" s="331">
        <v>58.070063225782157</v>
      </c>
      <c r="H37" s="329">
        <v>48.728614828613999</v>
      </c>
      <c r="I37" s="1003" t="s">
        <v>590</v>
      </c>
      <c r="J37" s="890"/>
      <c r="K37" s="890"/>
      <c r="L37" s="890"/>
      <c r="M37" s="890"/>
      <c r="N37" s="892"/>
      <c r="O37" s="892"/>
      <c r="P37" s="892"/>
      <c r="Q37" s="892"/>
    </row>
    <row r="38" spans="2:18" s="848" customFormat="1" ht="24" customHeight="1" x14ac:dyDescent="0.2">
      <c r="B38" s="999" t="s">
        <v>1472</v>
      </c>
      <c r="C38" s="331">
        <v>741.16638273634794</v>
      </c>
      <c r="D38" s="331">
        <v>878.13202003930041</v>
      </c>
      <c r="E38" s="331">
        <v>740.95053625974458</v>
      </c>
      <c r="F38" s="331">
        <v>955.55878411482013</v>
      </c>
      <c r="G38" s="331">
        <v>1438.0466951419285</v>
      </c>
      <c r="H38" s="329">
        <v>1472.8853038232307</v>
      </c>
      <c r="I38" s="1002" t="s">
        <v>1356</v>
      </c>
      <c r="J38" s="890"/>
      <c r="K38" s="890"/>
      <c r="L38" s="890"/>
      <c r="M38" s="890"/>
      <c r="N38" s="892"/>
      <c r="O38" s="892"/>
      <c r="P38" s="892"/>
      <c r="Q38" s="892"/>
    </row>
    <row r="39" spans="2:18" s="848" customFormat="1" ht="24" customHeight="1" x14ac:dyDescent="0.2">
      <c r="B39" s="999" t="s">
        <v>996</v>
      </c>
      <c r="C39" s="331">
        <v>191.02887738641633</v>
      </c>
      <c r="D39" s="331">
        <v>237.60592565091468</v>
      </c>
      <c r="E39" s="331">
        <v>360.1343667226314</v>
      </c>
      <c r="F39" s="331">
        <v>592.73252021077815</v>
      </c>
      <c r="G39" s="331">
        <v>585.80320244856978</v>
      </c>
      <c r="H39" s="329">
        <v>735.72964126137026</v>
      </c>
      <c r="I39" s="1003" t="s">
        <v>590</v>
      </c>
      <c r="J39" s="890"/>
      <c r="K39" s="890"/>
      <c r="L39" s="890"/>
      <c r="M39" s="890"/>
      <c r="N39" s="892"/>
      <c r="O39" s="892"/>
      <c r="P39" s="892"/>
      <c r="Q39" s="892"/>
    </row>
    <row r="40" spans="2:18" s="848" customFormat="1" ht="24" customHeight="1" x14ac:dyDescent="0.2">
      <c r="B40" s="999" t="s">
        <v>1353</v>
      </c>
      <c r="C40" s="882">
        <v>-18.123833543680863</v>
      </c>
      <c r="D40" s="882">
        <v>-418.28646418677391</v>
      </c>
      <c r="E40" s="882">
        <v>-509.7811908069242</v>
      </c>
      <c r="F40" s="882">
        <v>-730.64121992907292</v>
      </c>
      <c r="G40" s="882">
        <v>-1149.1353210626944</v>
      </c>
      <c r="H40" s="882">
        <v>-395.01727423740948</v>
      </c>
      <c r="I40" s="1002" t="s">
        <v>1355</v>
      </c>
      <c r="J40" s="890"/>
      <c r="K40" s="890"/>
      <c r="L40" s="890"/>
      <c r="M40" s="890"/>
      <c r="N40" s="892"/>
      <c r="O40" s="892"/>
      <c r="P40" s="892"/>
      <c r="Q40" s="892"/>
    </row>
    <row r="41" spans="2:18" s="848" customFormat="1" ht="24" customHeight="1" x14ac:dyDescent="0.2">
      <c r="B41" s="999" t="s">
        <v>858</v>
      </c>
      <c r="C41" s="899">
        <v>-0.63939759555793318</v>
      </c>
      <c r="D41" s="899">
        <v>-12.859590256363104</v>
      </c>
      <c r="E41" s="899">
        <v>-16.851848022710662</v>
      </c>
      <c r="F41" s="899">
        <v>-24.8723802782945</v>
      </c>
      <c r="G41" s="899">
        <v>-31.814246857189843</v>
      </c>
      <c r="H41" s="899">
        <v>-8.3466302403511641</v>
      </c>
      <c r="I41" s="1002" t="s">
        <v>1</v>
      </c>
      <c r="J41" s="890"/>
      <c r="K41" s="890"/>
      <c r="L41" s="890"/>
      <c r="M41" s="890"/>
      <c r="N41" s="892"/>
      <c r="O41" s="892"/>
      <c r="P41" s="892"/>
      <c r="Q41" s="892"/>
    </row>
    <row r="42" spans="2:18" s="772" customFormat="1" ht="24" customHeight="1" thickBot="1" x14ac:dyDescent="0.25">
      <c r="B42" s="1000"/>
      <c r="C42" s="768"/>
      <c r="D42" s="768"/>
      <c r="E42" s="768"/>
      <c r="F42" s="768"/>
      <c r="G42" s="768"/>
      <c r="H42" s="768"/>
      <c r="I42" s="769"/>
      <c r="J42" s="770"/>
      <c r="K42" s="770"/>
      <c r="L42" s="770"/>
      <c r="M42" s="770"/>
      <c r="N42" s="771"/>
    </row>
    <row r="43" spans="2:18" s="182" customFormat="1" ht="9" customHeight="1" thickTop="1" x14ac:dyDescent="0.65">
      <c r="B43" s="180"/>
      <c r="C43" s="176"/>
      <c r="D43" s="176"/>
      <c r="E43" s="176"/>
      <c r="F43" s="176"/>
      <c r="G43" s="176"/>
      <c r="H43" s="176"/>
      <c r="I43" s="176"/>
      <c r="J43" s="176"/>
      <c r="K43" s="176"/>
      <c r="L43" s="176"/>
      <c r="M43" s="176"/>
      <c r="N43" s="289"/>
      <c r="R43" s="133"/>
    </row>
    <row r="44" spans="2:18" s="334" customFormat="1" ht="22.5" x14ac:dyDescent="0.5">
      <c r="B44" s="334" t="s">
        <v>1750</v>
      </c>
      <c r="I44" s="334" t="s">
        <v>1751</v>
      </c>
    </row>
    <row r="45" spans="2:18" s="334" customFormat="1" ht="51" customHeight="1" x14ac:dyDescent="0.5">
      <c r="B45" s="1761" t="s">
        <v>1935</v>
      </c>
      <c r="C45" s="1761"/>
      <c r="D45" s="1761"/>
      <c r="E45" s="1762" t="s">
        <v>1936</v>
      </c>
      <c r="F45" s="1762"/>
      <c r="G45" s="1762"/>
      <c r="H45" s="1762"/>
      <c r="I45" s="1762"/>
      <c r="J45" s="1644"/>
      <c r="K45" s="1644"/>
      <c r="L45" s="1644"/>
    </row>
    <row r="46" spans="2:18" s="334" customFormat="1" ht="47.25" customHeight="1" x14ac:dyDescent="0.5">
      <c r="B46" s="1756"/>
      <c r="C46" s="1756"/>
      <c r="D46" s="1756"/>
      <c r="E46" s="1756"/>
      <c r="F46" s="1757"/>
      <c r="G46" s="1757"/>
      <c r="H46" s="1757"/>
      <c r="I46" s="1757"/>
      <c r="J46" s="1588"/>
      <c r="K46" s="1588"/>
    </row>
    <row r="47" spans="2:18" ht="15" x14ac:dyDescent="0.35">
      <c r="B47" s="199"/>
      <c r="C47" s="199"/>
      <c r="D47" s="199"/>
      <c r="E47" s="199"/>
      <c r="F47" s="199"/>
      <c r="G47" s="199"/>
      <c r="H47" s="199"/>
      <c r="I47" s="129"/>
      <c r="J47" s="129"/>
      <c r="K47" s="129"/>
      <c r="L47" s="129"/>
      <c r="M47" s="129"/>
      <c r="N47" s="129"/>
    </row>
    <row r="48" spans="2:18" x14ac:dyDescent="0.5">
      <c r="B48" s="198"/>
      <c r="C48" s="199"/>
      <c r="D48" s="199"/>
      <c r="E48" s="199"/>
      <c r="F48" s="199"/>
      <c r="G48" s="199"/>
      <c r="H48" s="199"/>
    </row>
    <row r="49" spans="2:8" x14ac:dyDescent="0.5">
      <c r="B49" s="198"/>
      <c r="C49" s="199"/>
      <c r="D49" s="199"/>
      <c r="E49" s="199"/>
      <c r="F49" s="199"/>
      <c r="G49" s="199"/>
      <c r="H49" s="199"/>
    </row>
    <row r="50" spans="2:8" x14ac:dyDescent="0.5">
      <c r="B50" s="198"/>
      <c r="C50" s="199"/>
      <c r="D50" s="199"/>
      <c r="E50" s="199"/>
      <c r="F50" s="199"/>
      <c r="G50" s="199"/>
      <c r="H50" s="199"/>
    </row>
    <row r="51" spans="2:8" x14ac:dyDescent="0.5">
      <c r="B51" s="198"/>
      <c r="C51" s="199"/>
      <c r="D51" s="199"/>
      <c r="E51" s="199"/>
      <c r="F51" s="199"/>
      <c r="G51" s="199"/>
      <c r="H51" s="199"/>
    </row>
    <row r="52" spans="2:8" x14ac:dyDescent="0.5">
      <c r="B52" s="198"/>
      <c r="C52" s="199"/>
      <c r="D52" s="199"/>
      <c r="E52" s="199"/>
      <c r="F52" s="199"/>
      <c r="G52" s="199"/>
      <c r="H52" s="199"/>
    </row>
    <row r="53" spans="2:8" x14ac:dyDescent="0.5">
      <c r="B53" s="198"/>
      <c r="C53" s="199"/>
      <c r="D53" s="199"/>
      <c r="E53" s="199"/>
      <c r="F53" s="199"/>
      <c r="G53" s="199"/>
      <c r="H53" s="199"/>
    </row>
    <row r="54" spans="2:8" x14ac:dyDescent="0.5">
      <c r="B54" s="198"/>
      <c r="C54" s="199"/>
      <c r="D54" s="199"/>
      <c r="E54" s="199"/>
      <c r="F54" s="199"/>
      <c r="G54" s="199"/>
      <c r="H54" s="199"/>
    </row>
    <row r="55" spans="2:8" ht="23.25" x14ac:dyDescent="0.5">
      <c r="C55" s="116"/>
      <c r="D55" s="116"/>
      <c r="E55" s="116"/>
      <c r="F55" s="116"/>
      <c r="G55" s="116"/>
      <c r="H55" s="116"/>
    </row>
  </sheetData>
  <mergeCells count="14">
    <mergeCell ref="B3:I3"/>
    <mergeCell ref="B5:I5"/>
    <mergeCell ref="I9:I11"/>
    <mergeCell ref="B9:B11"/>
    <mergeCell ref="F9:F11"/>
    <mergeCell ref="D9:D11"/>
    <mergeCell ref="B46:E46"/>
    <mergeCell ref="F46:I46"/>
    <mergeCell ref="G9:G11"/>
    <mergeCell ref="C9:C11"/>
    <mergeCell ref="E9:E11"/>
    <mergeCell ref="H9:H11"/>
    <mergeCell ref="B45:D45"/>
    <mergeCell ref="E45:I45"/>
  </mergeCells>
  <phoneticPr fontId="0" type="noConversion"/>
  <printOptions horizontalCentered="1"/>
  <pageMargins left="0.19685039370078741" right="0.19685039370078741" top="0.59055118110236227" bottom="0.59055118110236227" header="0.51181102362204722" footer="0.51181102362204722"/>
  <pageSetup paperSize="9" scale="41" orientation="portrait" r:id="rId1"/>
  <headerFooter alignWithMargins="0">
    <oddFooter>&amp;C&amp;"Times New Roman,Regular"&amp;20- 3 -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3"/>
  <sheetViews>
    <sheetView rightToLeft="1" view="pageBreakPreview" zoomScale="50" zoomScaleNormal="75" zoomScaleSheetLayoutView="50" workbookViewId="0">
      <pane xSplit="3" ySplit="11" topLeftCell="D12" activePane="bottomRight" state="frozen"/>
      <selection pane="topRight"/>
      <selection pane="bottomLeft"/>
      <selection pane="bottomRight"/>
    </sheetView>
  </sheetViews>
  <sheetFormatPr defaultRowHeight="15" x14ac:dyDescent="0.35"/>
  <cols>
    <col min="1" max="1" width="3.5703125" style="57" customWidth="1"/>
    <col min="2" max="2" width="73.140625" style="57" customWidth="1"/>
    <col min="3" max="11" width="15.7109375" style="57" customWidth="1"/>
    <col min="12" max="20" width="15.42578125" style="57" customWidth="1"/>
    <col min="21" max="21" width="68.7109375" style="57" customWidth="1"/>
    <col min="22" max="23" width="9.140625" style="57"/>
    <col min="24" max="24" width="11.140625" style="57" customWidth="1"/>
    <col min="25" max="16384" width="9.140625" style="57"/>
  </cols>
  <sheetData>
    <row r="1" spans="1:41" s="5" customFormat="1" ht="19.5" customHeight="1" x14ac:dyDescent="0.65">
      <c r="B1" s="2"/>
      <c r="C1" s="2"/>
      <c r="D1" s="2"/>
      <c r="E1" s="2"/>
      <c r="F1" s="2"/>
      <c r="G1" s="2"/>
      <c r="H1" s="2"/>
      <c r="I1" s="2"/>
      <c r="J1" s="2"/>
      <c r="K1" s="2"/>
      <c r="L1" s="2"/>
      <c r="M1" s="2"/>
      <c r="N1" s="2"/>
      <c r="O1" s="2"/>
      <c r="P1" s="2"/>
      <c r="Q1" s="2"/>
      <c r="R1" s="2"/>
      <c r="S1" s="2"/>
      <c r="T1" s="2"/>
      <c r="U1" s="2"/>
      <c r="V1" s="2"/>
      <c r="W1" s="2"/>
    </row>
    <row r="2" spans="1:41" s="5" customFormat="1" ht="19.5" customHeight="1" x14ac:dyDescent="0.65">
      <c r="B2" s="2"/>
      <c r="C2" s="2"/>
      <c r="D2" s="2"/>
      <c r="E2" s="2"/>
      <c r="F2" s="2"/>
      <c r="G2" s="2"/>
      <c r="H2" s="2"/>
      <c r="I2" s="2"/>
      <c r="J2" s="2"/>
      <c r="K2" s="2"/>
      <c r="L2" s="2"/>
      <c r="M2" s="2"/>
      <c r="N2" s="2"/>
      <c r="O2" s="2"/>
      <c r="P2" s="2"/>
      <c r="Q2" s="2"/>
      <c r="R2" s="2"/>
      <c r="S2" s="2"/>
      <c r="T2" s="2"/>
      <c r="U2" s="2"/>
      <c r="V2" s="2"/>
      <c r="W2" s="2"/>
    </row>
    <row r="3" spans="1:41" s="5" customFormat="1" ht="19.5" customHeight="1" x14ac:dyDescent="0.65">
      <c r="B3" s="2"/>
      <c r="C3" s="2"/>
      <c r="D3" s="2"/>
      <c r="E3" s="2"/>
      <c r="F3" s="2"/>
      <c r="G3" s="2"/>
      <c r="H3" s="2"/>
      <c r="I3" s="2"/>
      <c r="J3" s="2"/>
      <c r="K3" s="2"/>
      <c r="L3" s="2"/>
      <c r="M3" s="2"/>
      <c r="N3" s="2"/>
      <c r="O3" s="2"/>
      <c r="P3" s="2"/>
      <c r="Q3" s="2"/>
      <c r="R3" s="2"/>
      <c r="S3" s="2"/>
      <c r="T3" s="2"/>
      <c r="U3" s="2"/>
      <c r="V3" s="2"/>
      <c r="W3" s="2"/>
    </row>
    <row r="4" spans="1:41" s="561" customFormat="1" ht="36.75" customHeight="1" x14ac:dyDescent="0.85">
      <c r="B4" s="1754" t="s">
        <v>1963</v>
      </c>
      <c r="C4" s="1754"/>
      <c r="D4" s="1754"/>
      <c r="E4" s="1754"/>
      <c r="F4" s="1754"/>
      <c r="G4" s="1754"/>
      <c r="H4" s="1754"/>
      <c r="I4" s="1754"/>
      <c r="J4" s="1754"/>
      <c r="K4" s="1754"/>
      <c r="L4" s="1763" t="s">
        <v>1964</v>
      </c>
      <c r="M4" s="1763"/>
      <c r="N4" s="1763"/>
      <c r="O4" s="1763"/>
      <c r="P4" s="1763"/>
      <c r="Q4" s="1763"/>
      <c r="R4" s="1763"/>
      <c r="S4" s="1763"/>
      <c r="T4" s="1763"/>
      <c r="U4" s="1763"/>
      <c r="X4" s="1763"/>
      <c r="Y4" s="1763"/>
      <c r="Z4" s="1763"/>
      <c r="AA4" s="1763"/>
      <c r="AB4" s="1763"/>
      <c r="AC4" s="1763"/>
      <c r="AD4" s="1763"/>
      <c r="AE4" s="1763"/>
      <c r="AF4" s="1763"/>
      <c r="AG4" s="1763"/>
      <c r="AH4" s="1763"/>
      <c r="AI4" s="1763"/>
      <c r="AJ4" s="1763"/>
      <c r="AK4" s="1763"/>
      <c r="AL4" s="1763"/>
      <c r="AM4" s="1763"/>
      <c r="AN4" s="1763"/>
      <c r="AO4" s="1763"/>
    </row>
    <row r="5" spans="1:41" s="5" customFormat="1" ht="19.5" customHeight="1" x14ac:dyDescent="0.65">
      <c r="F5" s="2"/>
      <c r="G5" s="2"/>
      <c r="H5" s="2"/>
      <c r="I5" s="2"/>
      <c r="J5" s="2"/>
      <c r="K5" s="2"/>
      <c r="L5" s="2"/>
      <c r="M5" s="2"/>
      <c r="N5" s="2"/>
      <c r="O5" s="2"/>
      <c r="P5" s="2"/>
      <c r="Q5" s="2"/>
      <c r="R5" s="2"/>
      <c r="S5" s="2"/>
      <c r="T5" s="2"/>
    </row>
    <row r="6" spans="1:41" s="5" customFormat="1" ht="19.5" customHeight="1" x14ac:dyDescent="0.65">
      <c r="F6" s="2"/>
      <c r="G6" s="2"/>
      <c r="H6" s="2"/>
      <c r="I6" s="2"/>
      <c r="J6" s="2"/>
      <c r="K6" s="2"/>
      <c r="L6" s="2"/>
      <c r="M6" s="2"/>
      <c r="N6" s="2"/>
      <c r="O6" s="2"/>
      <c r="P6" s="2"/>
      <c r="Q6" s="2"/>
      <c r="R6" s="2"/>
      <c r="S6" s="2"/>
      <c r="T6" s="2"/>
    </row>
    <row r="7" spans="1:41" s="559" customFormat="1" ht="22.5" x14ac:dyDescent="0.5">
      <c r="B7" s="733" t="s">
        <v>1799</v>
      </c>
      <c r="C7" s="733"/>
      <c r="D7" s="738"/>
      <c r="E7" s="738"/>
      <c r="U7" s="737" t="s">
        <v>1799</v>
      </c>
    </row>
    <row r="8" spans="1:41" s="5" customFormat="1" ht="19.5" customHeight="1" thickBot="1" x14ac:dyDescent="0.7">
      <c r="F8" s="2"/>
      <c r="G8" s="2"/>
      <c r="H8" s="2"/>
      <c r="I8" s="2"/>
      <c r="J8" s="2"/>
      <c r="K8" s="2"/>
      <c r="L8" s="2"/>
      <c r="M8" s="2"/>
      <c r="N8" s="2"/>
      <c r="O8" s="2"/>
      <c r="P8" s="2"/>
      <c r="Q8" s="2"/>
      <c r="R8" s="2"/>
      <c r="S8" s="2"/>
      <c r="T8" s="2"/>
    </row>
    <row r="9" spans="1:41" s="740" customFormat="1" ht="24.95" customHeight="1" thickTop="1" x14ac:dyDescent="0.7">
      <c r="A9" s="551"/>
      <c r="B9" s="1966" t="s">
        <v>887</v>
      </c>
      <c r="C9" s="739"/>
      <c r="D9" s="1985">
        <v>2011</v>
      </c>
      <c r="E9" s="1985">
        <v>2012</v>
      </c>
      <c r="F9" s="1985">
        <v>2013</v>
      </c>
      <c r="G9" s="1985">
        <v>2014</v>
      </c>
      <c r="H9" s="1985">
        <v>2015</v>
      </c>
      <c r="I9" s="1990">
        <v>2015</v>
      </c>
      <c r="J9" s="1991"/>
      <c r="K9" s="1991"/>
      <c r="L9" s="1991">
        <v>2015</v>
      </c>
      <c r="M9" s="1991"/>
      <c r="N9" s="1991"/>
      <c r="O9" s="1991"/>
      <c r="P9" s="1991"/>
      <c r="Q9" s="1991"/>
      <c r="R9" s="1991"/>
      <c r="S9" s="1991"/>
      <c r="T9" s="1992"/>
      <c r="U9" s="1875" t="s">
        <v>886</v>
      </c>
    </row>
    <row r="10" spans="1:41" s="564" customFormat="1" ht="24.95" customHeight="1" x14ac:dyDescent="0.2">
      <c r="B10" s="1967"/>
      <c r="C10" s="1696" t="s">
        <v>1679</v>
      </c>
      <c r="D10" s="1986"/>
      <c r="E10" s="1986"/>
      <c r="F10" s="1986"/>
      <c r="G10" s="1986"/>
      <c r="H10" s="1986"/>
      <c r="I10" s="565" t="s">
        <v>374</v>
      </c>
      <c r="J10" s="566" t="s">
        <v>375</v>
      </c>
      <c r="K10" s="566" t="s">
        <v>376</v>
      </c>
      <c r="L10" s="566" t="s">
        <v>377</v>
      </c>
      <c r="M10" s="566" t="s">
        <v>378</v>
      </c>
      <c r="N10" s="566" t="s">
        <v>367</v>
      </c>
      <c r="O10" s="566" t="s">
        <v>368</v>
      </c>
      <c r="P10" s="566" t="s">
        <v>369</v>
      </c>
      <c r="Q10" s="1525" t="s">
        <v>370</v>
      </c>
      <c r="R10" s="1525" t="s">
        <v>371</v>
      </c>
      <c r="S10" s="1525" t="s">
        <v>372</v>
      </c>
      <c r="T10" s="1526" t="s">
        <v>373</v>
      </c>
      <c r="U10" s="1988"/>
    </row>
    <row r="11" spans="1:41" s="749" customFormat="1" ht="24.95" customHeight="1" x14ac:dyDescent="0.2">
      <c r="A11" s="564"/>
      <c r="B11" s="1968"/>
      <c r="C11" s="1697" t="s">
        <v>323</v>
      </c>
      <c r="D11" s="1987"/>
      <c r="E11" s="1987"/>
      <c r="F11" s="1987"/>
      <c r="G11" s="1987"/>
      <c r="H11" s="1987"/>
      <c r="I11" s="569" t="s">
        <v>673</v>
      </c>
      <c r="J11" s="567" t="s">
        <v>149</v>
      </c>
      <c r="K11" s="567" t="s">
        <v>150</v>
      </c>
      <c r="L11" s="567" t="s">
        <v>151</v>
      </c>
      <c r="M11" s="567" t="s">
        <v>366</v>
      </c>
      <c r="N11" s="567" t="s">
        <v>667</v>
      </c>
      <c r="O11" s="567" t="s">
        <v>668</v>
      </c>
      <c r="P11" s="567" t="s">
        <v>669</v>
      </c>
      <c r="Q11" s="567" t="s">
        <v>670</v>
      </c>
      <c r="R11" s="567" t="s">
        <v>671</v>
      </c>
      <c r="S11" s="567" t="s">
        <v>672</v>
      </c>
      <c r="T11" s="568" t="s">
        <v>666</v>
      </c>
      <c r="U11" s="1989"/>
    </row>
    <row r="12" spans="1:41" s="551" customFormat="1" ht="15" customHeight="1" x14ac:dyDescent="0.7">
      <c r="B12" s="741"/>
      <c r="C12" s="1694"/>
      <c r="D12" s="1694"/>
      <c r="E12" s="1694"/>
      <c r="F12" s="1698"/>
      <c r="G12" s="1698"/>
      <c r="H12" s="1698"/>
      <c r="I12" s="745"/>
      <c r="J12" s="742"/>
      <c r="K12" s="742"/>
      <c r="L12" s="742"/>
      <c r="M12" s="742"/>
      <c r="N12" s="742"/>
      <c r="O12" s="742"/>
      <c r="P12" s="742"/>
      <c r="Q12" s="742"/>
      <c r="R12" s="742"/>
      <c r="S12" s="742"/>
      <c r="T12" s="743"/>
      <c r="U12" s="746"/>
    </row>
    <row r="13" spans="1:41" s="549" customFormat="1" ht="24.95" customHeight="1" x14ac:dyDescent="0.2">
      <c r="A13" s="1102"/>
      <c r="B13" s="860" t="s">
        <v>103</v>
      </c>
      <c r="C13" s="868">
        <v>399.01688846262368</v>
      </c>
      <c r="D13" s="868">
        <v>107.08261251460912</v>
      </c>
      <c r="E13" s="868">
        <v>150.82964712435978</v>
      </c>
      <c r="F13" s="941">
        <v>316.32826478284863</v>
      </c>
      <c r="G13" s="941">
        <v>378.03149463799582</v>
      </c>
      <c r="H13" s="941">
        <v>512.11002742655671</v>
      </c>
      <c r="I13" s="979">
        <v>427.54007634085553</v>
      </c>
      <c r="J13" s="980">
        <v>447.95201619978718</v>
      </c>
      <c r="K13" s="980">
        <v>476.32982270734175</v>
      </c>
      <c r="L13" s="980">
        <v>502.93587938465498</v>
      </c>
      <c r="M13" s="980">
        <v>502.42295422551473</v>
      </c>
      <c r="N13" s="980">
        <v>484.88330105873007</v>
      </c>
      <c r="O13" s="980">
        <v>492.45975898720775</v>
      </c>
      <c r="P13" s="980">
        <v>504.56490966536381</v>
      </c>
      <c r="Q13" s="1472">
        <v>521.70477019502471</v>
      </c>
      <c r="R13" s="1472">
        <v>554.66743637872071</v>
      </c>
      <c r="S13" s="1472">
        <v>587.98222303405316</v>
      </c>
      <c r="T13" s="1473">
        <v>641.87718094142645</v>
      </c>
      <c r="U13" s="1476" t="s">
        <v>1149</v>
      </c>
      <c r="X13" s="1474"/>
      <c r="Y13" s="1475"/>
    </row>
    <row r="14" spans="1:41" s="550" customFormat="1" ht="24.95" customHeight="1" x14ac:dyDescent="0.2">
      <c r="A14" s="549"/>
      <c r="B14" s="860" t="s">
        <v>104</v>
      </c>
      <c r="C14" s="868">
        <v>378.03413289273698</v>
      </c>
      <c r="D14" s="868">
        <v>107.42966589498944</v>
      </c>
      <c r="E14" s="868">
        <v>149.97775410692262</v>
      </c>
      <c r="F14" s="941">
        <v>313.34074626662505</v>
      </c>
      <c r="G14" s="941">
        <v>378.82965679483897</v>
      </c>
      <c r="H14" s="941">
        <v>510.39424712494838</v>
      </c>
      <c r="I14" s="979">
        <v>429.07679758550188</v>
      </c>
      <c r="J14" s="980">
        <v>449.74294219704262</v>
      </c>
      <c r="K14" s="980">
        <v>477.50260846983173</v>
      </c>
      <c r="L14" s="980">
        <v>502.04405784293533</v>
      </c>
      <c r="M14" s="980">
        <v>500.95464867241884</v>
      </c>
      <c r="N14" s="980">
        <v>482.00155068413386</v>
      </c>
      <c r="O14" s="980">
        <v>489.45605071725504</v>
      </c>
      <c r="P14" s="980">
        <v>501.62228193848347</v>
      </c>
      <c r="Q14" s="1472">
        <v>518.93355037410856</v>
      </c>
      <c r="R14" s="1472">
        <v>551.1784657419596</v>
      </c>
      <c r="S14" s="1472">
        <v>584.20033432929665</v>
      </c>
      <c r="T14" s="1473">
        <v>638.01767694641399</v>
      </c>
      <c r="U14" s="1476" t="s">
        <v>280</v>
      </c>
      <c r="X14" s="1474"/>
    </row>
    <row r="15" spans="1:41" s="550" customFormat="1" ht="24.95" customHeight="1" x14ac:dyDescent="0.2">
      <c r="B15" s="1513" t="s">
        <v>1800</v>
      </c>
      <c r="C15" s="869">
        <v>57.086602777937543</v>
      </c>
      <c r="D15" s="869">
        <v>106.48904474810168</v>
      </c>
      <c r="E15" s="869">
        <v>151.44641796514506</v>
      </c>
      <c r="F15" s="1408">
        <v>325.35462422455151</v>
      </c>
      <c r="G15" s="1408">
        <v>370.60281234376504</v>
      </c>
      <c r="H15" s="1408">
        <v>486.5476073129434</v>
      </c>
      <c r="I15" s="1054">
        <v>397.42448787806325</v>
      </c>
      <c r="J15" s="1055">
        <v>423.24547208528253</v>
      </c>
      <c r="K15" s="1055">
        <v>441.1461807491886</v>
      </c>
      <c r="L15" s="1055">
        <v>463.94949498590938</v>
      </c>
      <c r="M15" s="1055">
        <v>484.49893957324394</v>
      </c>
      <c r="N15" s="1055">
        <v>480.22790756612119</v>
      </c>
      <c r="O15" s="1055">
        <v>489.86733012533392</v>
      </c>
      <c r="P15" s="1055">
        <v>491.35280320244243</v>
      </c>
      <c r="Q15" s="1284">
        <v>505.42833869749802</v>
      </c>
      <c r="R15" s="1284">
        <v>526.90019285871574</v>
      </c>
      <c r="S15" s="1284">
        <v>548.7421902020111</v>
      </c>
      <c r="T15" s="1285">
        <v>585.78794983150942</v>
      </c>
      <c r="U15" s="1478" t="s">
        <v>411</v>
      </c>
      <c r="X15" s="1474"/>
    </row>
    <row r="16" spans="1:41" s="550" customFormat="1" ht="24.95" customHeight="1" x14ac:dyDescent="0.2">
      <c r="B16" s="1513" t="s">
        <v>105</v>
      </c>
      <c r="C16" s="869">
        <v>72.962838047206901</v>
      </c>
      <c r="D16" s="869">
        <v>105.339277260505</v>
      </c>
      <c r="E16" s="869">
        <v>143.16219910642906</v>
      </c>
      <c r="F16" s="1408">
        <v>288.23597568721067</v>
      </c>
      <c r="G16" s="1408">
        <v>340.50172461752635</v>
      </c>
      <c r="H16" s="1408">
        <v>474.32364267795759</v>
      </c>
      <c r="I16" s="1054">
        <v>389.18669751698854</v>
      </c>
      <c r="J16" s="1055">
        <v>406.63002665177385</v>
      </c>
      <c r="K16" s="1055">
        <v>444.27912110197161</v>
      </c>
      <c r="L16" s="1055">
        <v>456.15956449980848</v>
      </c>
      <c r="M16" s="1055">
        <v>432.15520833947949</v>
      </c>
      <c r="N16" s="1055">
        <v>437.16887818429313</v>
      </c>
      <c r="O16" s="1055">
        <v>484.92966924229063</v>
      </c>
      <c r="P16" s="1055">
        <v>492.10124645536393</v>
      </c>
      <c r="Q16" s="1284">
        <v>495.7013852163235</v>
      </c>
      <c r="R16" s="1284">
        <v>519.35143980169244</v>
      </c>
      <c r="S16" s="1284">
        <v>557.44125914840947</v>
      </c>
      <c r="T16" s="1285">
        <v>576.77921597709508</v>
      </c>
      <c r="U16" s="1478" t="s">
        <v>412</v>
      </c>
      <c r="X16" s="1474"/>
    </row>
    <row r="17" spans="1:24" s="550" customFormat="1" ht="24.95" customHeight="1" x14ac:dyDescent="0.2">
      <c r="B17" s="1513" t="s">
        <v>106</v>
      </c>
      <c r="C17" s="869">
        <v>8.0561706142358585</v>
      </c>
      <c r="D17" s="869">
        <v>111.18869524751391</v>
      </c>
      <c r="E17" s="869">
        <v>152.27946044206453</v>
      </c>
      <c r="F17" s="1408">
        <v>341.42371268792834</v>
      </c>
      <c r="G17" s="1408">
        <v>371.74609871685334</v>
      </c>
      <c r="H17" s="1408">
        <v>554.50088080500348</v>
      </c>
      <c r="I17" s="1054">
        <v>453.3142761481667</v>
      </c>
      <c r="J17" s="1055">
        <v>485.30853860337311</v>
      </c>
      <c r="K17" s="1055">
        <v>519.68518351357739</v>
      </c>
      <c r="L17" s="1055">
        <v>554.99813483669868</v>
      </c>
      <c r="M17" s="1055">
        <v>569.44598691375052</v>
      </c>
      <c r="N17" s="1055">
        <v>580.83493010469056</v>
      </c>
      <c r="O17" s="1055">
        <v>584.06237308804054</v>
      </c>
      <c r="P17" s="1055">
        <v>587.00442888415546</v>
      </c>
      <c r="Q17" s="1284">
        <v>583.7708030334735</v>
      </c>
      <c r="R17" s="1284">
        <v>561.61871059487919</v>
      </c>
      <c r="S17" s="1284">
        <v>578.12160909390889</v>
      </c>
      <c r="T17" s="1285">
        <v>595.84559484532679</v>
      </c>
      <c r="U17" s="1478" t="s">
        <v>414</v>
      </c>
      <c r="X17" s="1474"/>
    </row>
    <row r="18" spans="1:24" s="550" customFormat="1" ht="24.95" customHeight="1" x14ac:dyDescent="0.2">
      <c r="B18" s="1513" t="s">
        <v>107</v>
      </c>
      <c r="C18" s="869">
        <v>48.388398004160635</v>
      </c>
      <c r="D18" s="869">
        <v>112.52010618958541</v>
      </c>
      <c r="E18" s="869">
        <v>166.52766086773909</v>
      </c>
      <c r="F18" s="1408">
        <v>377.71895615331186</v>
      </c>
      <c r="G18" s="1408">
        <v>507.10328155719071</v>
      </c>
      <c r="H18" s="1408">
        <v>585.83020282055293</v>
      </c>
      <c r="I18" s="1054">
        <v>545.03384012275524</v>
      </c>
      <c r="J18" s="1055">
        <v>558.27616417740842</v>
      </c>
      <c r="K18" s="1055">
        <v>564.25605784157722</v>
      </c>
      <c r="L18" s="1055">
        <v>563.26215813880151</v>
      </c>
      <c r="M18" s="1055">
        <v>558.91933334161149</v>
      </c>
      <c r="N18" s="1055">
        <v>550.97420301517536</v>
      </c>
      <c r="O18" s="1055">
        <v>568.70635894217321</v>
      </c>
      <c r="P18" s="1055">
        <v>582.17004382451842</v>
      </c>
      <c r="Q18" s="1284">
        <v>605.50160798038098</v>
      </c>
      <c r="R18" s="1284">
        <v>624.49833216835896</v>
      </c>
      <c r="S18" s="1284">
        <v>641.75780222968604</v>
      </c>
      <c r="T18" s="1285">
        <v>666.6065320641892</v>
      </c>
      <c r="U18" s="1478" t="s">
        <v>1804</v>
      </c>
      <c r="X18" s="1474"/>
    </row>
    <row r="19" spans="1:24" s="550" customFormat="1" ht="24.95" customHeight="1" x14ac:dyDescent="0.2">
      <c r="B19" s="1513" t="s">
        <v>108</v>
      </c>
      <c r="C19" s="869">
        <v>46.405669769295265</v>
      </c>
      <c r="D19" s="869">
        <v>108.51467624824073</v>
      </c>
      <c r="E19" s="869">
        <v>150.85025258449278</v>
      </c>
      <c r="F19" s="1408">
        <v>323.03340297922557</v>
      </c>
      <c r="G19" s="1408">
        <v>360.62937540221941</v>
      </c>
      <c r="H19" s="1408">
        <v>500.86557471736597</v>
      </c>
      <c r="I19" s="1054">
        <v>402.07459206382589</v>
      </c>
      <c r="J19" s="1055">
        <v>408.06412698617009</v>
      </c>
      <c r="K19" s="1055">
        <v>447.1267074883163</v>
      </c>
      <c r="L19" s="1055">
        <v>486.83263499253451</v>
      </c>
      <c r="M19" s="1055">
        <v>505.60411501089567</v>
      </c>
      <c r="N19" s="1055">
        <v>500.49563207044531</v>
      </c>
      <c r="O19" s="1055">
        <v>505.77825613163219</v>
      </c>
      <c r="P19" s="1055">
        <v>512.85926442833261</v>
      </c>
      <c r="Q19" s="1284">
        <v>523.92321052957595</v>
      </c>
      <c r="R19" s="1284">
        <v>536.62863973224341</v>
      </c>
      <c r="S19" s="1284">
        <v>570.07849902449129</v>
      </c>
      <c r="T19" s="1285">
        <v>610.92121814992913</v>
      </c>
      <c r="U19" s="1478" t="s">
        <v>413</v>
      </c>
      <c r="X19" s="1474"/>
    </row>
    <row r="20" spans="1:24" s="550" customFormat="1" ht="24.95" customHeight="1" x14ac:dyDescent="0.2">
      <c r="B20" s="1513" t="s">
        <v>109</v>
      </c>
      <c r="C20" s="869">
        <v>32.217764461368198</v>
      </c>
      <c r="D20" s="869">
        <v>105.00089035264675</v>
      </c>
      <c r="E20" s="869">
        <v>145.80314606290713</v>
      </c>
      <c r="F20" s="1408">
        <v>293.72359528397135</v>
      </c>
      <c r="G20" s="1408">
        <v>379.93440732278742</v>
      </c>
      <c r="H20" s="1408">
        <v>529.64761055154815</v>
      </c>
      <c r="I20" s="1054">
        <v>368.10015353621077</v>
      </c>
      <c r="J20" s="1055">
        <v>398.68192612970381</v>
      </c>
      <c r="K20" s="1055">
        <v>415.09711058812428</v>
      </c>
      <c r="L20" s="1055">
        <v>534.08737364727028</v>
      </c>
      <c r="M20" s="1055">
        <v>616.01448659229413</v>
      </c>
      <c r="N20" s="1055">
        <v>603.45912385477334</v>
      </c>
      <c r="O20" s="1055">
        <v>576.44061158441843</v>
      </c>
      <c r="P20" s="1055">
        <v>566.18448448360482</v>
      </c>
      <c r="Q20" s="1284">
        <v>540.65254443195772</v>
      </c>
      <c r="R20" s="1284">
        <v>552.3079699505854</v>
      </c>
      <c r="S20" s="1284">
        <v>585.51012496676174</v>
      </c>
      <c r="T20" s="1285">
        <v>599.23541685287364</v>
      </c>
      <c r="U20" s="1478" t="s">
        <v>415</v>
      </c>
      <c r="X20" s="1474"/>
    </row>
    <row r="21" spans="1:24" s="550" customFormat="1" ht="24.95" customHeight="1" x14ac:dyDescent="0.2">
      <c r="B21" s="1513" t="s">
        <v>1583</v>
      </c>
      <c r="C21" s="869">
        <v>73.540166713736824</v>
      </c>
      <c r="D21" s="869">
        <v>103.10677996744026</v>
      </c>
      <c r="E21" s="869">
        <v>143.36732851492354</v>
      </c>
      <c r="F21" s="1408">
        <v>298.03142394114388</v>
      </c>
      <c r="G21" s="1408">
        <v>355.73801910993785</v>
      </c>
      <c r="H21" s="1408">
        <v>515.34103910319322</v>
      </c>
      <c r="I21" s="1054">
        <v>455.96645564154886</v>
      </c>
      <c r="J21" s="1055">
        <v>492.11875314837619</v>
      </c>
      <c r="K21" s="1055">
        <v>533.2102364929483</v>
      </c>
      <c r="L21" s="1055">
        <v>545.60840346355724</v>
      </c>
      <c r="M21" s="1055">
        <v>491.45861504902769</v>
      </c>
      <c r="N21" s="1055">
        <v>409.50818902756572</v>
      </c>
      <c r="O21" s="1055">
        <v>386.0114052482175</v>
      </c>
      <c r="P21" s="1055">
        <v>422.1229395823953</v>
      </c>
      <c r="Q21" s="1284">
        <v>475.09857526659431</v>
      </c>
      <c r="R21" s="1284">
        <v>562.48085904577067</v>
      </c>
      <c r="S21" s="1284">
        <v>620.54134904482646</v>
      </c>
      <c r="T21" s="1285">
        <v>789.96668822749064</v>
      </c>
      <c r="U21" s="1478" t="s">
        <v>382</v>
      </c>
      <c r="X21" s="1474"/>
    </row>
    <row r="22" spans="1:24" s="550" customFormat="1" ht="24.95" customHeight="1" x14ac:dyDescent="0.2">
      <c r="B22" s="1513" t="s">
        <v>110</v>
      </c>
      <c r="C22" s="869">
        <v>26.834210274048914</v>
      </c>
      <c r="D22" s="869">
        <v>117.8538849163986</v>
      </c>
      <c r="E22" s="869">
        <v>157.34120776177281</v>
      </c>
      <c r="F22" s="1408">
        <v>290.69624094549658</v>
      </c>
      <c r="G22" s="1408">
        <v>374.64488727896446</v>
      </c>
      <c r="H22" s="1408">
        <v>501.48112431043268</v>
      </c>
      <c r="I22" s="1054">
        <v>412.64272226421434</v>
      </c>
      <c r="J22" s="1055">
        <v>433.69998208154266</v>
      </c>
      <c r="K22" s="1055">
        <v>459.4335740987699</v>
      </c>
      <c r="L22" s="1055">
        <v>470.97360089574369</v>
      </c>
      <c r="M22" s="1055">
        <v>491.30403413980667</v>
      </c>
      <c r="N22" s="1055">
        <v>481.48888801645109</v>
      </c>
      <c r="O22" s="1055">
        <v>484.17164426088169</v>
      </c>
      <c r="P22" s="1055">
        <v>505.86635972061424</v>
      </c>
      <c r="Q22" s="1284">
        <v>519.18229694930233</v>
      </c>
      <c r="R22" s="1284">
        <v>569.45226513635214</v>
      </c>
      <c r="S22" s="1284">
        <v>586.02175935371633</v>
      </c>
      <c r="T22" s="1285">
        <v>603.5363648077963</v>
      </c>
      <c r="U22" s="1478" t="s">
        <v>1803</v>
      </c>
      <c r="X22" s="1474"/>
    </row>
    <row r="23" spans="1:24" s="550" customFormat="1" ht="24.95" customHeight="1" x14ac:dyDescent="0.2">
      <c r="B23" s="1513" t="s">
        <v>111</v>
      </c>
      <c r="C23" s="869">
        <v>12.5423122307468</v>
      </c>
      <c r="D23" s="869">
        <v>107.08643358560538</v>
      </c>
      <c r="E23" s="869">
        <v>148.11380673051943</v>
      </c>
      <c r="F23" s="1408">
        <v>291.0329198708115</v>
      </c>
      <c r="G23" s="1408">
        <v>357.75937758182948</v>
      </c>
      <c r="H23" s="1408">
        <v>485.26766112065974</v>
      </c>
      <c r="I23" s="1054">
        <v>476.30038983423867</v>
      </c>
      <c r="J23" s="1055">
        <v>450.81141010338587</v>
      </c>
      <c r="K23" s="1055">
        <v>459.17696800161679</v>
      </c>
      <c r="L23" s="1055">
        <v>457.17620280757785</v>
      </c>
      <c r="M23" s="1055">
        <v>472.02704574118098</v>
      </c>
      <c r="N23" s="1055">
        <v>467.03498381567454</v>
      </c>
      <c r="O23" s="1055">
        <v>481.40867834372472</v>
      </c>
      <c r="P23" s="1055">
        <v>487.7891070326408</v>
      </c>
      <c r="Q23" s="1284">
        <v>522.16200340156252</v>
      </c>
      <c r="R23" s="1284">
        <v>502.8202727481239</v>
      </c>
      <c r="S23" s="1284">
        <v>515.01010632873817</v>
      </c>
      <c r="T23" s="1285">
        <v>531.49476528945149</v>
      </c>
      <c r="U23" s="1478" t="s">
        <v>126</v>
      </c>
      <c r="X23" s="1474"/>
    </row>
    <row r="24" spans="1:24" s="550" customFormat="1" ht="24.75" customHeight="1" x14ac:dyDescent="0.2">
      <c r="A24" s="549"/>
      <c r="B24" s="860" t="s">
        <v>298</v>
      </c>
      <c r="C24" s="868">
        <v>20.982755569886699</v>
      </c>
      <c r="D24" s="868">
        <v>100.82995312091792</v>
      </c>
      <c r="E24" s="868">
        <v>166.1777093505824</v>
      </c>
      <c r="F24" s="941">
        <v>370.1526525292515</v>
      </c>
      <c r="G24" s="941">
        <v>363.65147015240933</v>
      </c>
      <c r="H24" s="941">
        <v>543.02224562366519</v>
      </c>
      <c r="I24" s="979">
        <v>399.8538612828379</v>
      </c>
      <c r="J24" s="980">
        <v>415.68594160379229</v>
      </c>
      <c r="K24" s="980">
        <v>455.20042207570634</v>
      </c>
      <c r="L24" s="980">
        <v>519.00331066631531</v>
      </c>
      <c r="M24" s="980">
        <v>528.87656346370284</v>
      </c>
      <c r="N24" s="980">
        <v>536.80212556418576</v>
      </c>
      <c r="O24" s="980">
        <v>546.57582813324098</v>
      </c>
      <c r="P24" s="980">
        <v>557.58052610583798</v>
      </c>
      <c r="Q24" s="1472">
        <v>571.63222984473293</v>
      </c>
      <c r="R24" s="1472">
        <v>617.52619603796609</v>
      </c>
      <c r="S24" s="1472">
        <v>656.11831757309858</v>
      </c>
      <c r="T24" s="1473">
        <v>711.4116251325662</v>
      </c>
      <c r="U24" s="1476" t="s">
        <v>1270</v>
      </c>
      <c r="X24" s="1474"/>
    </row>
    <row r="25" spans="1:24" s="550" customFormat="1" ht="25.5" customHeight="1" x14ac:dyDescent="0.2">
      <c r="B25" s="1513" t="s">
        <v>112</v>
      </c>
      <c r="C25" s="869">
        <v>17.067989776850691</v>
      </c>
      <c r="D25" s="869">
        <v>99.845414044642283</v>
      </c>
      <c r="E25" s="869">
        <v>166.85744988711807</v>
      </c>
      <c r="F25" s="1408">
        <v>377.63721681431042</v>
      </c>
      <c r="G25" s="1408">
        <v>351.12189845019969</v>
      </c>
      <c r="H25" s="1408">
        <v>517.20923447142616</v>
      </c>
      <c r="I25" s="1054">
        <v>378.9905503669446</v>
      </c>
      <c r="J25" s="1055">
        <v>395.072332140382</v>
      </c>
      <c r="K25" s="1055">
        <v>435.66461569021078</v>
      </c>
      <c r="L25" s="1055">
        <v>505.29642731512752</v>
      </c>
      <c r="M25" s="1055">
        <v>509.96949841962368</v>
      </c>
      <c r="N25" s="1055">
        <v>515.66727445235836</v>
      </c>
      <c r="O25" s="1055">
        <v>523.16364761121235</v>
      </c>
      <c r="P25" s="1055">
        <v>525.96136580734037</v>
      </c>
      <c r="Q25" s="1284">
        <v>540.96284517795596</v>
      </c>
      <c r="R25" s="1284">
        <v>578.07321965755943</v>
      </c>
      <c r="S25" s="1284">
        <v>616.93205702224645</v>
      </c>
      <c r="T25" s="1285">
        <v>680.7569799961517</v>
      </c>
      <c r="U25" s="1478" t="s">
        <v>1802</v>
      </c>
      <c r="X25" s="1474"/>
    </row>
    <row r="26" spans="1:24" s="549" customFormat="1" ht="24.95" customHeight="1" x14ac:dyDescent="0.2">
      <c r="B26" s="1513" t="s">
        <v>544</v>
      </c>
      <c r="C26" s="869">
        <v>3.9147657930360089</v>
      </c>
      <c r="D26" s="869">
        <v>105.1224456420987</v>
      </c>
      <c r="E26" s="869">
        <v>163.21410816934679</v>
      </c>
      <c r="F26" s="1408">
        <v>337.52069612235306</v>
      </c>
      <c r="G26" s="1408">
        <v>418.27915748483139</v>
      </c>
      <c r="H26" s="1408">
        <v>655.56440874358748</v>
      </c>
      <c r="I26" s="1054">
        <v>490.81582331315462</v>
      </c>
      <c r="J26" s="1055">
        <v>505.5592301186141</v>
      </c>
      <c r="K26" s="1055">
        <v>540.37459629152397</v>
      </c>
      <c r="L26" s="1055">
        <v>578.76395977761797</v>
      </c>
      <c r="M26" s="1055">
        <v>611.30948792029653</v>
      </c>
      <c r="N26" s="1055">
        <v>628.94797586093478</v>
      </c>
      <c r="O26" s="1055">
        <v>648.65060831922619</v>
      </c>
      <c r="P26" s="1055">
        <v>695.43692244183057</v>
      </c>
      <c r="Q26" s="1284">
        <v>705.34769882273474</v>
      </c>
      <c r="R26" s="1284">
        <v>789.53725190368209</v>
      </c>
      <c r="S26" s="1284">
        <v>826.96651893031344</v>
      </c>
      <c r="T26" s="1285">
        <v>845.06283122312027</v>
      </c>
      <c r="U26" s="1478" t="s">
        <v>68</v>
      </c>
      <c r="X26" s="1474"/>
    </row>
    <row r="27" spans="1:24" s="549" customFormat="1" ht="15" customHeight="1" x14ac:dyDescent="0.2">
      <c r="B27" s="852"/>
      <c r="C27" s="869"/>
      <c r="D27" s="868"/>
      <c r="E27" s="868"/>
      <c r="F27" s="941"/>
      <c r="G27" s="941"/>
      <c r="H27" s="941"/>
      <c r="I27" s="1054"/>
      <c r="J27" s="1055"/>
      <c r="K27" s="1055"/>
      <c r="L27" s="1055"/>
      <c r="M27" s="1055"/>
      <c r="N27" s="1055"/>
      <c r="O27" s="1055"/>
      <c r="P27" s="1055"/>
      <c r="Q27" s="1284"/>
      <c r="R27" s="1284"/>
      <c r="S27" s="1284"/>
      <c r="T27" s="1285"/>
      <c r="U27" s="1476"/>
      <c r="X27" s="1474"/>
    </row>
    <row r="28" spans="1:24" s="550" customFormat="1" ht="25.5" customHeight="1" x14ac:dyDescent="0.2">
      <c r="B28" s="860" t="s">
        <v>545</v>
      </c>
      <c r="C28" s="868">
        <v>18.716351969882183</v>
      </c>
      <c r="D28" s="868">
        <v>104.93823245148091</v>
      </c>
      <c r="E28" s="868">
        <v>176.04545835223902</v>
      </c>
      <c r="F28" s="941">
        <v>329.20618379007516</v>
      </c>
      <c r="G28" s="941">
        <v>417.45034112777086</v>
      </c>
      <c r="H28" s="941">
        <v>656.66642241786008</v>
      </c>
      <c r="I28" s="979">
        <v>552.33680805406368</v>
      </c>
      <c r="J28" s="980">
        <v>555.84236681936579</v>
      </c>
      <c r="K28" s="980">
        <v>567.92833923885973</v>
      </c>
      <c r="L28" s="980">
        <v>654.03583826799695</v>
      </c>
      <c r="M28" s="980">
        <v>669.31648242790175</v>
      </c>
      <c r="N28" s="980">
        <v>681.58089850384181</v>
      </c>
      <c r="O28" s="980">
        <v>688.45266994265728</v>
      </c>
      <c r="P28" s="980">
        <v>683.45701692551484</v>
      </c>
      <c r="Q28" s="1472">
        <v>687.59739182195653</v>
      </c>
      <c r="R28" s="1472">
        <v>697.82911281844861</v>
      </c>
      <c r="S28" s="1472">
        <v>714.16914123236847</v>
      </c>
      <c r="T28" s="1473">
        <v>727.45100296134547</v>
      </c>
      <c r="U28" s="1476" t="s">
        <v>69</v>
      </c>
      <c r="X28" s="1474"/>
    </row>
    <row r="29" spans="1:24" s="549" customFormat="1" ht="24.95" customHeight="1" x14ac:dyDescent="0.2">
      <c r="B29" s="852" t="s">
        <v>299</v>
      </c>
      <c r="C29" s="869">
        <v>0.63159649664168371</v>
      </c>
      <c r="D29" s="869">
        <v>115.31917650863562</v>
      </c>
      <c r="E29" s="869">
        <v>182.97307937312439</v>
      </c>
      <c r="F29" s="1408">
        <v>404.02714126290357</v>
      </c>
      <c r="G29" s="1408">
        <v>494.62942331724236</v>
      </c>
      <c r="H29" s="1408">
        <v>741.8395167203347</v>
      </c>
      <c r="I29" s="1054">
        <v>589.23816777437378</v>
      </c>
      <c r="J29" s="1055">
        <v>600.1004771512346</v>
      </c>
      <c r="K29" s="1055">
        <v>602.74621581585302</v>
      </c>
      <c r="L29" s="1055">
        <v>661.421893080411</v>
      </c>
      <c r="M29" s="1055">
        <v>668.9480270350565</v>
      </c>
      <c r="N29" s="1055">
        <v>787.67615964905144</v>
      </c>
      <c r="O29" s="1055">
        <v>816.21876241315158</v>
      </c>
      <c r="P29" s="1055">
        <v>816.21876241315158</v>
      </c>
      <c r="Q29" s="1284">
        <v>816.21876241315158</v>
      </c>
      <c r="R29" s="1284">
        <v>834.9267678053842</v>
      </c>
      <c r="S29" s="1284">
        <v>847.12252700832073</v>
      </c>
      <c r="T29" s="1285">
        <v>861.23767808487844</v>
      </c>
      <c r="U29" s="1477" t="s">
        <v>925</v>
      </c>
      <c r="X29" s="1474"/>
    </row>
    <row r="30" spans="1:24" s="550" customFormat="1" ht="25.5" customHeight="1" x14ac:dyDescent="0.2">
      <c r="B30" s="852" t="s">
        <v>582</v>
      </c>
      <c r="C30" s="869">
        <v>18.084755473240499</v>
      </c>
      <c r="D30" s="869">
        <v>104.57568578016794</v>
      </c>
      <c r="E30" s="869">
        <v>175.80351639325997</v>
      </c>
      <c r="F30" s="1408">
        <v>326.5931180682224</v>
      </c>
      <c r="G30" s="1408">
        <v>414.75491967200281</v>
      </c>
      <c r="H30" s="1408">
        <v>653.69181609547024</v>
      </c>
      <c r="I30" s="1054">
        <v>551.04805579224023</v>
      </c>
      <c r="J30" s="1055">
        <v>554.2966855700422</v>
      </c>
      <c r="K30" s="1055">
        <v>566.7123510603592</v>
      </c>
      <c r="L30" s="1055">
        <v>653.77788585330018</v>
      </c>
      <c r="M30" s="1055">
        <v>669.32935045565216</v>
      </c>
      <c r="N30" s="1055">
        <v>677.87560122466368</v>
      </c>
      <c r="O30" s="1055">
        <v>683.99053516215861</v>
      </c>
      <c r="P30" s="1055">
        <v>678.82041271695368</v>
      </c>
      <c r="Q30" s="1284">
        <v>683.10538709571892</v>
      </c>
      <c r="R30" s="1284">
        <v>693.04108022847731</v>
      </c>
      <c r="S30" s="1284">
        <v>709.52584413072975</v>
      </c>
      <c r="T30" s="1285">
        <v>722.77860385534746</v>
      </c>
      <c r="U30" s="1477" t="s">
        <v>495</v>
      </c>
      <c r="X30" s="1474"/>
    </row>
    <row r="31" spans="1:24" s="550" customFormat="1" ht="15" customHeight="1" x14ac:dyDescent="0.2">
      <c r="B31" s="852"/>
      <c r="C31" s="869"/>
      <c r="D31" s="868"/>
      <c r="E31" s="868"/>
      <c r="F31" s="941"/>
      <c r="G31" s="941"/>
      <c r="H31" s="941"/>
      <c r="I31" s="1054"/>
      <c r="J31" s="1055"/>
      <c r="K31" s="1055"/>
      <c r="L31" s="1055"/>
      <c r="M31" s="1055"/>
      <c r="N31" s="1055"/>
      <c r="O31" s="1055"/>
      <c r="P31" s="1055"/>
      <c r="Q31" s="1284"/>
      <c r="R31" s="1284"/>
      <c r="S31" s="1284"/>
      <c r="T31" s="1285"/>
      <c r="U31" s="1477"/>
      <c r="X31" s="1474"/>
    </row>
    <row r="32" spans="1:24" s="549" customFormat="1" ht="24.95" customHeight="1" x14ac:dyDescent="0.2">
      <c r="B32" s="860" t="s">
        <v>546</v>
      </c>
      <c r="C32" s="868">
        <v>55.859606166734309</v>
      </c>
      <c r="D32" s="868">
        <v>103.32901411672613</v>
      </c>
      <c r="E32" s="868">
        <v>139.16718447676297</v>
      </c>
      <c r="F32" s="941">
        <v>269.28823779882975</v>
      </c>
      <c r="G32" s="941">
        <v>343.0630330327092</v>
      </c>
      <c r="H32" s="941">
        <v>508.83999413194562</v>
      </c>
      <c r="I32" s="979">
        <v>417.59611736497357</v>
      </c>
      <c r="J32" s="980">
        <v>417.59611736497357</v>
      </c>
      <c r="K32" s="980">
        <v>453.57831029516041</v>
      </c>
      <c r="L32" s="980">
        <v>453.57831029516041</v>
      </c>
      <c r="M32" s="980">
        <v>453.57831029516041</v>
      </c>
      <c r="N32" s="980">
        <v>533.77011799510547</v>
      </c>
      <c r="O32" s="980">
        <v>533.77011799510547</v>
      </c>
      <c r="P32" s="980">
        <v>533.77011799510547</v>
      </c>
      <c r="Q32" s="1472">
        <v>564.19731790315097</v>
      </c>
      <c r="R32" s="1472">
        <v>564.19731790315097</v>
      </c>
      <c r="S32" s="1472">
        <v>564.19731790315097</v>
      </c>
      <c r="T32" s="1473">
        <v>616.25045627314978</v>
      </c>
      <c r="U32" s="1476" t="s">
        <v>70</v>
      </c>
      <c r="X32" s="1474"/>
    </row>
    <row r="33" spans="2:24" s="550" customFormat="1" ht="25.5" customHeight="1" x14ac:dyDescent="0.2">
      <c r="B33" s="852" t="s">
        <v>844</v>
      </c>
      <c r="C33" s="869">
        <v>44.304256426915657</v>
      </c>
      <c r="D33" s="869">
        <v>101.64925407526528</v>
      </c>
      <c r="E33" s="869">
        <v>136.62047234653411</v>
      </c>
      <c r="F33" s="1408">
        <v>262.01931818006443</v>
      </c>
      <c r="G33" s="1408">
        <v>337.58998678158827</v>
      </c>
      <c r="H33" s="1408">
        <v>479.56623887187084</v>
      </c>
      <c r="I33" s="1054">
        <v>400.85077641565886</v>
      </c>
      <c r="J33" s="1055">
        <v>400.85077641565886</v>
      </c>
      <c r="K33" s="1055">
        <v>414.0141231728266</v>
      </c>
      <c r="L33" s="1055">
        <v>414.0141231728266</v>
      </c>
      <c r="M33" s="1055">
        <v>414.0141231728266</v>
      </c>
      <c r="N33" s="1055">
        <v>511.61960913551434</v>
      </c>
      <c r="O33" s="1055">
        <v>511.61960913551434</v>
      </c>
      <c r="P33" s="1055">
        <v>511.61960913551434</v>
      </c>
      <c r="Q33" s="1284">
        <v>534.54662272643725</v>
      </c>
      <c r="R33" s="1284">
        <v>534.54662272643725</v>
      </c>
      <c r="S33" s="1284">
        <v>534.54662272643725</v>
      </c>
      <c r="T33" s="1285">
        <v>572.55224852679908</v>
      </c>
      <c r="U33" s="1477" t="s">
        <v>321</v>
      </c>
      <c r="X33" s="1474"/>
    </row>
    <row r="34" spans="2:24" s="549" customFormat="1" ht="24.95" customHeight="1" x14ac:dyDescent="0.2">
      <c r="B34" s="852" t="s">
        <v>213</v>
      </c>
      <c r="C34" s="869">
        <v>11.555349739818656</v>
      </c>
      <c r="D34" s="869">
        <v>109.76936609985329</v>
      </c>
      <c r="E34" s="869">
        <v>148.93150920978198</v>
      </c>
      <c r="F34" s="1408">
        <v>297.15793330676269</v>
      </c>
      <c r="G34" s="1408">
        <v>364.0471875590294</v>
      </c>
      <c r="H34" s="1408">
        <v>621.07822047934383</v>
      </c>
      <c r="I34" s="1054">
        <v>481.79926967788776</v>
      </c>
      <c r="J34" s="1055">
        <v>481.79926967788776</v>
      </c>
      <c r="K34" s="1055">
        <v>605.27098347753497</v>
      </c>
      <c r="L34" s="1055">
        <v>605.27098347753497</v>
      </c>
      <c r="M34" s="1055">
        <v>605.27098347753497</v>
      </c>
      <c r="N34" s="1055">
        <v>618.69717313393051</v>
      </c>
      <c r="O34" s="1055">
        <v>618.69717313393051</v>
      </c>
      <c r="P34" s="1055">
        <v>618.69717313393051</v>
      </c>
      <c r="Q34" s="1284">
        <v>677.88076599634996</v>
      </c>
      <c r="R34" s="1284">
        <v>677.88076599634996</v>
      </c>
      <c r="S34" s="1284">
        <v>677.88076599634996</v>
      </c>
      <c r="T34" s="1285">
        <v>783.79333857290601</v>
      </c>
      <c r="U34" s="1477" t="s">
        <v>550</v>
      </c>
      <c r="X34" s="1474"/>
    </row>
    <row r="35" spans="2:24" s="549" customFormat="1" ht="15" customHeight="1" x14ac:dyDescent="0.2">
      <c r="B35" s="852"/>
      <c r="C35" s="869"/>
      <c r="D35" s="868"/>
      <c r="E35" s="868"/>
      <c r="F35" s="941"/>
      <c r="G35" s="941"/>
      <c r="H35" s="941"/>
      <c r="I35" s="979"/>
      <c r="J35" s="980"/>
      <c r="K35" s="980"/>
      <c r="L35" s="980"/>
      <c r="M35" s="980"/>
      <c r="N35" s="980"/>
      <c r="O35" s="980"/>
      <c r="P35" s="980"/>
      <c r="Q35" s="1472"/>
      <c r="R35" s="1472"/>
      <c r="S35" s="1472"/>
      <c r="T35" s="1473"/>
      <c r="U35" s="1476"/>
      <c r="X35" s="1474"/>
    </row>
    <row r="36" spans="2:24" s="550" customFormat="1" ht="25.5" customHeight="1" x14ac:dyDescent="0.2">
      <c r="B36" s="860" t="s">
        <v>214</v>
      </c>
      <c r="C36" s="868">
        <v>255.4143246804702</v>
      </c>
      <c r="D36" s="868">
        <v>110.71789838033582</v>
      </c>
      <c r="E36" s="868">
        <v>156.01338833766667</v>
      </c>
      <c r="F36" s="941">
        <v>228.27202788397369</v>
      </c>
      <c r="G36" s="941">
        <v>267.60422910232052</v>
      </c>
      <c r="H36" s="941">
        <v>355.98359170930195</v>
      </c>
      <c r="I36" s="979">
        <v>331.8276998391384</v>
      </c>
      <c r="J36" s="980">
        <v>334.68811635412578</v>
      </c>
      <c r="K36" s="980">
        <v>338.20846807353564</v>
      </c>
      <c r="L36" s="980">
        <v>338.20846807353564</v>
      </c>
      <c r="M36" s="980">
        <v>338.20846807353564</v>
      </c>
      <c r="N36" s="980">
        <v>355.61335188455837</v>
      </c>
      <c r="O36" s="980">
        <v>355.61335188455837</v>
      </c>
      <c r="P36" s="980">
        <v>358.20509843585398</v>
      </c>
      <c r="Q36" s="1472">
        <v>374.92353096430969</v>
      </c>
      <c r="R36" s="1472">
        <v>377.16359687546588</v>
      </c>
      <c r="S36" s="1472">
        <v>377.16359687546588</v>
      </c>
      <c r="T36" s="1473">
        <v>391.97935317754059</v>
      </c>
      <c r="U36" s="1476" t="s">
        <v>1801</v>
      </c>
      <c r="X36" s="1474"/>
    </row>
    <row r="37" spans="2:24" s="549" customFormat="1" ht="24.95" customHeight="1" x14ac:dyDescent="0.2">
      <c r="B37" s="852" t="s">
        <v>215</v>
      </c>
      <c r="C37" s="869">
        <v>171.55551381869731</v>
      </c>
      <c r="D37" s="869">
        <v>117.20278245815337</v>
      </c>
      <c r="E37" s="869">
        <v>155.46742344064583</v>
      </c>
      <c r="F37" s="1408">
        <v>184.52591426872914</v>
      </c>
      <c r="G37" s="1408">
        <v>211.97764775194074</v>
      </c>
      <c r="H37" s="1408">
        <v>240.89119826077652</v>
      </c>
      <c r="I37" s="1054">
        <v>225.70466851052791</v>
      </c>
      <c r="J37" s="1055">
        <v>225.70466851052791</v>
      </c>
      <c r="K37" s="1055">
        <v>232.20228300823229</v>
      </c>
      <c r="L37" s="1055">
        <v>232.20228300823229</v>
      </c>
      <c r="M37" s="1055">
        <v>232.20228300823229</v>
      </c>
      <c r="N37" s="1055">
        <v>243.12095401656686</v>
      </c>
      <c r="O37" s="1055">
        <v>243.12095401656686</v>
      </c>
      <c r="P37" s="1055">
        <v>243.12095401656686</v>
      </c>
      <c r="Q37" s="1284">
        <v>250.28373337885964</v>
      </c>
      <c r="R37" s="1284">
        <v>250.28373337885964</v>
      </c>
      <c r="S37" s="1284">
        <v>250.28373337885964</v>
      </c>
      <c r="T37" s="1285">
        <v>262.46413089728594</v>
      </c>
      <c r="U37" s="1477" t="s">
        <v>551</v>
      </c>
      <c r="X37" s="1474"/>
    </row>
    <row r="38" spans="2:24" s="550" customFormat="1" ht="24.95" customHeight="1" x14ac:dyDescent="0.2">
      <c r="B38" s="852" t="s">
        <v>216</v>
      </c>
      <c r="C38" s="869">
        <v>12.542141964401658</v>
      </c>
      <c r="D38" s="869">
        <v>104.5055456569026</v>
      </c>
      <c r="E38" s="869">
        <v>153.76393464378907</v>
      </c>
      <c r="F38" s="1408">
        <v>314.55520680737902</v>
      </c>
      <c r="G38" s="1408">
        <v>462.30299153747632</v>
      </c>
      <c r="H38" s="1408">
        <v>724.89875494616626</v>
      </c>
      <c r="I38" s="1054">
        <v>542.47338698652845</v>
      </c>
      <c r="J38" s="1055">
        <v>542.47338698652845</v>
      </c>
      <c r="K38" s="1055">
        <v>590.80830666078975</v>
      </c>
      <c r="L38" s="1055">
        <v>590.80830666078975</v>
      </c>
      <c r="M38" s="1055">
        <v>590.80830666078975</v>
      </c>
      <c r="N38" s="1055">
        <v>740.71725541501712</v>
      </c>
      <c r="O38" s="1055">
        <v>740.71725541501712</v>
      </c>
      <c r="P38" s="1055">
        <v>740.71725541501712</v>
      </c>
      <c r="Q38" s="1284">
        <v>884.43597173009505</v>
      </c>
      <c r="R38" s="1284">
        <v>884.43597173009505</v>
      </c>
      <c r="S38" s="1284">
        <v>884.43597173009505</v>
      </c>
      <c r="T38" s="1285">
        <v>965.95368396323306</v>
      </c>
      <c r="U38" s="1477" t="s">
        <v>552</v>
      </c>
      <c r="X38" s="1474"/>
    </row>
    <row r="39" spans="2:24" s="550" customFormat="1" ht="24.95" customHeight="1" x14ac:dyDescent="0.2">
      <c r="B39" s="852" t="s">
        <v>1582</v>
      </c>
      <c r="C39" s="869">
        <v>10.676959497698396</v>
      </c>
      <c r="D39" s="869">
        <v>100</v>
      </c>
      <c r="E39" s="869">
        <v>100</v>
      </c>
      <c r="F39" s="1408">
        <v>100</v>
      </c>
      <c r="G39" s="1408">
        <v>102.64326461001765</v>
      </c>
      <c r="H39" s="1408">
        <v>107.92979383005297</v>
      </c>
      <c r="I39" s="1054">
        <v>107.92979383005297</v>
      </c>
      <c r="J39" s="1055">
        <v>107.92979383005297</v>
      </c>
      <c r="K39" s="1055">
        <v>107.92979383005297</v>
      </c>
      <c r="L39" s="1055">
        <v>107.92979383005297</v>
      </c>
      <c r="M39" s="1055">
        <v>107.92979383005297</v>
      </c>
      <c r="N39" s="1055">
        <v>107.92979383005297</v>
      </c>
      <c r="O39" s="1055">
        <v>107.92979383005297</v>
      </c>
      <c r="P39" s="1055">
        <v>107.92979383005297</v>
      </c>
      <c r="Q39" s="1284">
        <v>107.92979383005297</v>
      </c>
      <c r="R39" s="1284">
        <v>107.92979383005297</v>
      </c>
      <c r="S39" s="1284">
        <v>107.92979383005297</v>
      </c>
      <c r="T39" s="1285">
        <v>107.92979383005297</v>
      </c>
      <c r="U39" s="1477" t="s">
        <v>1237</v>
      </c>
      <c r="X39" s="1474"/>
    </row>
    <row r="40" spans="2:24" s="550" customFormat="1" ht="24.95" customHeight="1" x14ac:dyDescent="0.2">
      <c r="B40" s="852" t="s">
        <v>1255</v>
      </c>
      <c r="C40" s="869">
        <v>60.639709399672853</v>
      </c>
      <c r="D40" s="869">
        <v>95.54357032967873</v>
      </c>
      <c r="E40" s="869">
        <v>167.88562423298501</v>
      </c>
      <c r="F40" s="1408">
        <v>356.77307848571098</v>
      </c>
      <c r="G40" s="1408">
        <v>413.752501432602</v>
      </c>
      <c r="H40" s="1408">
        <v>648.96337135598924</v>
      </c>
      <c r="I40" s="1054">
        <v>627.91407800640127</v>
      </c>
      <c r="J40" s="1055">
        <v>639.96214617350097</v>
      </c>
      <c r="K40" s="1055">
        <v>626.41035363975129</v>
      </c>
      <c r="L40" s="1055">
        <v>626.41035363975129</v>
      </c>
      <c r="M40" s="1055">
        <v>626.41035363975129</v>
      </c>
      <c r="N40" s="1055">
        <v>637.8239820941825</v>
      </c>
      <c r="O40" s="1055">
        <v>637.8239820941825</v>
      </c>
      <c r="P40" s="1055">
        <v>648.74041295599773</v>
      </c>
      <c r="Q40" s="1284">
        <v>669.16881423631173</v>
      </c>
      <c r="R40" s="1284">
        <v>678.60396700339948</v>
      </c>
      <c r="S40" s="1284">
        <v>678.60396700339948</v>
      </c>
      <c r="T40" s="1285">
        <v>689.688045785241</v>
      </c>
      <c r="U40" s="1477" t="s">
        <v>322</v>
      </c>
      <c r="X40" s="1474"/>
    </row>
    <row r="41" spans="2:24" s="550" customFormat="1" ht="15" customHeight="1" x14ac:dyDescent="0.2">
      <c r="B41" s="852"/>
      <c r="C41" s="869"/>
      <c r="D41" s="868"/>
      <c r="E41" s="868"/>
      <c r="F41" s="941"/>
      <c r="G41" s="941"/>
      <c r="H41" s="941"/>
      <c r="I41" s="1054"/>
      <c r="J41" s="1055"/>
      <c r="K41" s="1055"/>
      <c r="L41" s="1055"/>
      <c r="M41" s="1055"/>
      <c r="N41" s="1055"/>
      <c r="O41" s="1055"/>
      <c r="P41" s="1055"/>
      <c r="Q41" s="1284"/>
      <c r="R41" s="1284"/>
      <c r="S41" s="1284"/>
      <c r="T41" s="1285"/>
      <c r="U41" s="1477"/>
      <c r="X41" s="1474"/>
    </row>
    <row r="42" spans="2:24" s="550" customFormat="1" ht="25.5" customHeight="1" x14ac:dyDescent="0.2">
      <c r="B42" s="860" t="s">
        <v>1256</v>
      </c>
      <c r="C42" s="868">
        <v>40.478362393954257</v>
      </c>
      <c r="D42" s="868">
        <v>100.00627412139404</v>
      </c>
      <c r="E42" s="868">
        <v>137.8376584625756</v>
      </c>
      <c r="F42" s="941">
        <v>272.69768500184063</v>
      </c>
      <c r="G42" s="941">
        <v>346.69378802694365</v>
      </c>
      <c r="H42" s="941">
        <v>489.89481570919094</v>
      </c>
      <c r="I42" s="979">
        <v>406.19096134379572</v>
      </c>
      <c r="J42" s="980">
        <v>406.19096134379572</v>
      </c>
      <c r="K42" s="980">
        <v>446.1988745043289</v>
      </c>
      <c r="L42" s="980">
        <v>446.1988745043289</v>
      </c>
      <c r="M42" s="980">
        <v>446.1988745043289</v>
      </c>
      <c r="N42" s="980">
        <v>499.40911098706096</v>
      </c>
      <c r="O42" s="980">
        <v>499.40911098706096</v>
      </c>
      <c r="P42" s="980">
        <v>499.40911098706096</v>
      </c>
      <c r="Q42" s="1472">
        <v>536.30978981117062</v>
      </c>
      <c r="R42" s="1472">
        <v>536.30978981117062</v>
      </c>
      <c r="S42" s="1472">
        <v>536.30978981117062</v>
      </c>
      <c r="T42" s="1473">
        <v>620.60253991501736</v>
      </c>
      <c r="U42" s="1476" t="s">
        <v>553</v>
      </c>
      <c r="X42" s="1474"/>
    </row>
    <row r="43" spans="2:24" s="549" customFormat="1" ht="24.95" customHeight="1" x14ac:dyDescent="0.2">
      <c r="B43" s="852" t="s">
        <v>1257</v>
      </c>
      <c r="C43" s="869">
        <v>9.8990053546474428</v>
      </c>
      <c r="D43" s="869">
        <v>103.67695858346146</v>
      </c>
      <c r="E43" s="869">
        <v>129.59369095488705</v>
      </c>
      <c r="F43" s="1408">
        <v>229.42872853475106</v>
      </c>
      <c r="G43" s="1408">
        <v>275.24791427601809</v>
      </c>
      <c r="H43" s="1408">
        <v>400.12119978509213</v>
      </c>
      <c r="I43" s="1054">
        <v>349.97183914651879</v>
      </c>
      <c r="J43" s="1055">
        <v>349.97183914651879</v>
      </c>
      <c r="K43" s="1055">
        <v>383.51405984045812</v>
      </c>
      <c r="L43" s="1055">
        <v>383.51405984045812</v>
      </c>
      <c r="M43" s="1055">
        <v>383.51405984045812</v>
      </c>
      <c r="N43" s="1055">
        <v>389.82845812009799</v>
      </c>
      <c r="O43" s="1055">
        <v>389.82845812009799</v>
      </c>
      <c r="P43" s="1055">
        <v>389.82845812009799</v>
      </c>
      <c r="Q43" s="1284">
        <v>422.27055101040162</v>
      </c>
      <c r="R43" s="1284">
        <v>422.27055101040162</v>
      </c>
      <c r="S43" s="1284">
        <v>422.27055101040162</v>
      </c>
      <c r="T43" s="1285">
        <v>514.67151221519532</v>
      </c>
      <c r="U43" s="1477" t="s">
        <v>554</v>
      </c>
      <c r="X43" s="1474"/>
    </row>
    <row r="44" spans="2:24" s="550" customFormat="1" ht="25.5" customHeight="1" x14ac:dyDescent="0.2">
      <c r="B44" s="852" t="s">
        <v>217</v>
      </c>
      <c r="C44" s="869">
        <v>2.8408866362357719</v>
      </c>
      <c r="D44" s="869">
        <v>105.49639353998968</v>
      </c>
      <c r="E44" s="869">
        <v>135.15882049025308</v>
      </c>
      <c r="F44" s="1408">
        <v>272.04799123795993</v>
      </c>
      <c r="G44" s="1408">
        <v>366.79419922031371</v>
      </c>
      <c r="H44" s="1408">
        <v>569.02683911751308</v>
      </c>
      <c r="I44" s="1054">
        <v>447.15725007895594</v>
      </c>
      <c r="J44" s="1055">
        <v>447.15725007895594</v>
      </c>
      <c r="K44" s="1055">
        <v>543.93314646786962</v>
      </c>
      <c r="L44" s="1055">
        <v>543.93314646786962</v>
      </c>
      <c r="M44" s="1055">
        <v>543.93314646786962</v>
      </c>
      <c r="N44" s="1055">
        <v>579.60161488109372</v>
      </c>
      <c r="O44" s="1055">
        <v>579.60161488109372</v>
      </c>
      <c r="P44" s="1055">
        <v>579.60161488109372</v>
      </c>
      <c r="Q44" s="1284">
        <v>625.91983931752861</v>
      </c>
      <c r="R44" s="1284">
        <v>625.91983931752861</v>
      </c>
      <c r="S44" s="1284">
        <v>625.91983931752861</v>
      </c>
      <c r="T44" s="1285">
        <v>685.64376725276975</v>
      </c>
      <c r="U44" s="1477" t="s">
        <v>555</v>
      </c>
      <c r="X44" s="1474"/>
    </row>
    <row r="45" spans="2:24" s="549" customFormat="1" ht="24.95" customHeight="1" x14ac:dyDescent="0.2">
      <c r="B45" s="852" t="s">
        <v>1258</v>
      </c>
      <c r="C45" s="869">
        <v>7.3542355209909207</v>
      </c>
      <c r="D45" s="869">
        <v>86.793839901755803</v>
      </c>
      <c r="E45" s="869">
        <v>119.17599674395994</v>
      </c>
      <c r="F45" s="1408">
        <v>246.94509694183947</v>
      </c>
      <c r="G45" s="1408">
        <v>316.45704329703921</v>
      </c>
      <c r="H45" s="1408">
        <v>478.15199150888202</v>
      </c>
      <c r="I45" s="1054">
        <v>360.52030743170394</v>
      </c>
      <c r="J45" s="1055">
        <v>360.52030743170394</v>
      </c>
      <c r="K45" s="1055">
        <v>458.53860113010575</v>
      </c>
      <c r="L45" s="1055">
        <v>458.53860113010575</v>
      </c>
      <c r="M45" s="1055">
        <v>458.53860113010575</v>
      </c>
      <c r="N45" s="1055">
        <v>520.16678283612282</v>
      </c>
      <c r="O45" s="1055">
        <v>520.16678283612282</v>
      </c>
      <c r="P45" s="1055">
        <v>520.16678283612282</v>
      </c>
      <c r="Q45" s="1284">
        <v>520.16678283612282</v>
      </c>
      <c r="R45" s="1284">
        <v>520.16678283612282</v>
      </c>
      <c r="S45" s="1284">
        <v>520.16678283612282</v>
      </c>
      <c r="T45" s="1285">
        <v>520.16678283612282</v>
      </c>
      <c r="U45" s="1477" t="s">
        <v>556</v>
      </c>
      <c r="X45" s="1474"/>
    </row>
    <row r="46" spans="2:24" s="550" customFormat="1" ht="25.5" customHeight="1" x14ac:dyDescent="0.2">
      <c r="B46" s="852" t="s">
        <v>1259</v>
      </c>
      <c r="C46" s="869">
        <v>1.9334854367192855</v>
      </c>
      <c r="D46" s="869">
        <v>75.955784193645869</v>
      </c>
      <c r="E46" s="869">
        <v>114.88993770363165</v>
      </c>
      <c r="F46" s="1408">
        <v>222.31378972207301</v>
      </c>
      <c r="G46" s="1408">
        <v>379.08553138050337</v>
      </c>
      <c r="H46" s="1408">
        <v>476.15913475913891</v>
      </c>
      <c r="I46" s="1054">
        <v>438.05654489432379</v>
      </c>
      <c r="J46" s="1055">
        <v>438.05654489432379</v>
      </c>
      <c r="K46" s="1055">
        <v>453.45645449732092</v>
      </c>
      <c r="L46" s="1055">
        <v>453.45645449732092</v>
      </c>
      <c r="M46" s="1055">
        <v>453.45645449732092</v>
      </c>
      <c r="N46" s="1055">
        <v>469.59602114733332</v>
      </c>
      <c r="O46" s="1055">
        <v>469.59602114733332</v>
      </c>
      <c r="P46" s="1055">
        <v>469.59602114733332</v>
      </c>
      <c r="Q46" s="1284">
        <v>505.36970664297661</v>
      </c>
      <c r="R46" s="1284">
        <v>505.36970664297661</v>
      </c>
      <c r="S46" s="1284">
        <v>505.36970664297661</v>
      </c>
      <c r="T46" s="1285">
        <v>552.52998045812626</v>
      </c>
      <c r="U46" s="1477" t="s">
        <v>845</v>
      </c>
      <c r="X46" s="1474"/>
    </row>
    <row r="47" spans="2:24" s="549" customFormat="1" ht="24.95" customHeight="1" x14ac:dyDescent="0.2">
      <c r="B47" s="852" t="s">
        <v>218</v>
      </c>
      <c r="C47" s="869">
        <v>18.450749445360838</v>
      </c>
      <c r="D47" s="869">
        <v>104.97819644448992</v>
      </c>
      <c r="E47" s="869">
        <v>152.51612416314072</v>
      </c>
      <c r="F47" s="1408">
        <v>311.5564026842485</v>
      </c>
      <c r="G47" s="1408">
        <v>390.58622634736645</v>
      </c>
      <c r="H47" s="1408">
        <v>531.99509099454201</v>
      </c>
      <c r="I47" s="1054">
        <v>444.90992585609428</v>
      </c>
      <c r="J47" s="1055">
        <v>444.90992585609428</v>
      </c>
      <c r="K47" s="1055">
        <v>459.10261310321044</v>
      </c>
      <c r="L47" s="1055">
        <v>459.10261310321044</v>
      </c>
      <c r="M47" s="1055">
        <v>459.10261310321044</v>
      </c>
      <c r="N47" s="1055">
        <v>540.70326147653157</v>
      </c>
      <c r="O47" s="1055">
        <v>540.70326147653157</v>
      </c>
      <c r="P47" s="1055">
        <v>540.70326147653157</v>
      </c>
      <c r="Q47" s="1284">
        <v>593.37222632951534</v>
      </c>
      <c r="R47" s="1284">
        <v>593.37222632951534</v>
      </c>
      <c r="S47" s="1284">
        <v>593.37222632951534</v>
      </c>
      <c r="T47" s="1285">
        <v>714.58693749454494</v>
      </c>
      <c r="U47" s="1477" t="s">
        <v>560</v>
      </c>
      <c r="X47" s="1474"/>
    </row>
    <row r="48" spans="2:24" s="549" customFormat="1" ht="15" customHeight="1" x14ac:dyDescent="0.2">
      <c r="B48" s="852"/>
      <c r="C48" s="869"/>
      <c r="D48" s="868"/>
      <c r="E48" s="868"/>
      <c r="F48" s="941"/>
      <c r="G48" s="941"/>
      <c r="H48" s="941"/>
      <c r="I48" s="1054"/>
      <c r="J48" s="1055"/>
      <c r="K48" s="1055"/>
      <c r="L48" s="1055"/>
      <c r="M48" s="1055"/>
      <c r="N48" s="1055"/>
      <c r="O48" s="1055"/>
      <c r="P48" s="1055"/>
      <c r="Q48" s="1284"/>
      <c r="R48" s="1284"/>
      <c r="S48" s="1284"/>
      <c r="T48" s="1285"/>
      <c r="U48" s="1476"/>
      <c r="X48" s="1474"/>
    </row>
    <row r="49" spans="1:24" s="550" customFormat="1" ht="24.95" customHeight="1" x14ac:dyDescent="0.2">
      <c r="A49" s="549"/>
      <c r="B49" s="860" t="s">
        <v>430</v>
      </c>
      <c r="C49" s="868">
        <v>38.208824722207474</v>
      </c>
      <c r="D49" s="868">
        <v>104.84668177033988</v>
      </c>
      <c r="E49" s="868">
        <v>122.32645004026172</v>
      </c>
      <c r="F49" s="941">
        <v>189.0841474513247</v>
      </c>
      <c r="G49" s="941">
        <v>268.9293000138419</v>
      </c>
      <c r="H49" s="941">
        <v>381.77844443740554</v>
      </c>
      <c r="I49" s="979">
        <v>324.00043863055078</v>
      </c>
      <c r="J49" s="980">
        <v>324.00043863055078</v>
      </c>
      <c r="K49" s="980">
        <v>360.8586283979804</v>
      </c>
      <c r="L49" s="980">
        <v>360.8586283979804</v>
      </c>
      <c r="M49" s="980">
        <v>360.8586283979804</v>
      </c>
      <c r="N49" s="980">
        <v>393.60191852672699</v>
      </c>
      <c r="O49" s="980">
        <v>393.60191852672699</v>
      </c>
      <c r="P49" s="980">
        <v>393.60191852672699</v>
      </c>
      <c r="Q49" s="1472">
        <v>408.65551461638859</v>
      </c>
      <c r="R49" s="1472">
        <v>408.65551461638859</v>
      </c>
      <c r="S49" s="1472">
        <v>408.65551461638859</v>
      </c>
      <c r="T49" s="1473">
        <v>443.99227136447712</v>
      </c>
      <c r="U49" s="1476" t="s">
        <v>557</v>
      </c>
      <c r="X49" s="1474"/>
    </row>
    <row r="50" spans="1:24" s="550" customFormat="1" ht="15" customHeight="1" x14ac:dyDescent="0.2">
      <c r="A50" s="549"/>
      <c r="B50" s="860"/>
      <c r="C50" s="868"/>
      <c r="D50" s="868"/>
      <c r="E50" s="868"/>
      <c r="F50" s="941"/>
      <c r="G50" s="941"/>
      <c r="H50" s="941"/>
      <c r="I50" s="979"/>
      <c r="J50" s="980"/>
      <c r="K50" s="980"/>
      <c r="L50" s="980"/>
      <c r="M50" s="980"/>
      <c r="N50" s="980"/>
      <c r="O50" s="980"/>
      <c r="P50" s="980"/>
      <c r="Q50" s="1472"/>
      <c r="R50" s="1472"/>
      <c r="S50" s="1472"/>
      <c r="T50" s="1473"/>
      <c r="U50" s="1476"/>
      <c r="X50" s="1474"/>
    </row>
    <row r="51" spans="1:24" s="550" customFormat="1" ht="24.95" customHeight="1" x14ac:dyDescent="0.2">
      <c r="B51" s="860" t="s">
        <v>492</v>
      </c>
      <c r="C51" s="868">
        <v>70.561722258071242</v>
      </c>
      <c r="D51" s="868">
        <v>103.37516566511253</v>
      </c>
      <c r="E51" s="868">
        <v>129.9378049514869</v>
      </c>
      <c r="F51" s="941">
        <v>228.97426639446783</v>
      </c>
      <c r="G51" s="941">
        <v>277.57202046211972</v>
      </c>
      <c r="H51" s="941">
        <v>438.37839837254995</v>
      </c>
      <c r="I51" s="979">
        <v>363.42745664326014</v>
      </c>
      <c r="J51" s="980">
        <v>370.60329930022425</v>
      </c>
      <c r="K51" s="980">
        <v>391.87893990476692</v>
      </c>
      <c r="L51" s="980">
        <v>402.25431350714473</v>
      </c>
      <c r="M51" s="980">
        <v>402.25431350714473</v>
      </c>
      <c r="N51" s="980">
        <v>434.72463572541409</v>
      </c>
      <c r="O51" s="980">
        <v>434.72463572541409</v>
      </c>
      <c r="P51" s="980">
        <v>439.93078707137744</v>
      </c>
      <c r="Q51" s="1472">
        <v>494.78604082055375</v>
      </c>
      <c r="R51" s="1472">
        <v>501.45780969172915</v>
      </c>
      <c r="S51" s="1472">
        <v>501.45780969172915</v>
      </c>
      <c r="T51" s="1473">
        <v>523.04073888184087</v>
      </c>
      <c r="U51" s="1476" t="s">
        <v>725</v>
      </c>
      <c r="X51" s="1474"/>
    </row>
    <row r="52" spans="1:24" s="550" customFormat="1" ht="15" customHeight="1" x14ac:dyDescent="0.2">
      <c r="B52" s="860"/>
      <c r="C52" s="878"/>
      <c r="D52" s="868"/>
      <c r="E52" s="868"/>
      <c r="F52" s="941"/>
      <c r="G52" s="941"/>
      <c r="H52" s="941"/>
      <c r="I52" s="979"/>
      <c r="J52" s="980"/>
      <c r="K52" s="980"/>
      <c r="L52" s="980"/>
      <c r="M52" s="980"/>
      <c r="N52" s="980"/>
      <c r="O52" s="980"/>
      <c r="P52" s="980"/>
      <c r="Q52" s="1472"/>
      <c r="R52" s="1472"/>
      <c r="S52" s="1472"/>
      <c r="T52" s="1473"/>
      <c r="U52" s="1476"/>
      <c r="X52" s="1474"/>
    </row>
    <row r="53" spans="1:24" s="550" customFormat="1" ht="25.5" customHeight="1" x14ac:dyDescent="0.2">
      <c r="B53" s="860" t="s">
        <v>431</v>
      </c>
      <c r="C53" s="868">
        <v>42.448560667883172</v>
      </c>
      <c r="D53" s="868">
        <v>99.267131976413623</v>
      </c>
      <c r="E53" s="868">
        <v>99.741879956361956</v>
      </c>
      <c r="F53" s="941">
        <v>121.9433594745207</v>
      </c>
      <c r="G53" s="941">
        <v>174.64324167141839</v>
      </c>
      <c r="H53" s="941">
        <v>224.97372144950532</v>
      </c>
      <c r="I53" s="979">
        <v>204.72950971644514</v>
      </c>
      <c r="J53" s="980">
        <v>204.72950971644514</v>
      </c>
      <c r="K53" s="980">
        <v>205.47566013615693</v>
      </c>
      <c r="L53" s="980">
        <v>229.40528171557085</v>
      </c>
      <c r="M53" s="980">
        <v>229.40528171557085</v>
      </c>
      <c r="N53" s="980">
        <v>230.42088968871263</v>
      </c>
      <c r="O53" s="980">
        <v>230.42088968871263</v>
      </c>
      <c r="P53" s="980">
        <v>230.42088968871263</v>
      </c>
      <c r="Q53" s="1472">
        <v>233.38387122696557</v>
      </c>
      <c r="R53" s="1472">
        <v>233.38387122696557</v>
      </c>
      <c r="S53" s="1472">
        <v>233.38387122696557</v>
      </c>
      <c r="T53" s="1473">
        <v>234.52513164684001</v>
      </c>
      <c r="U53" s="1476" t="s">
        <v>558</v>
      </c>
      <c r="X53" s="1474"/>
    </row>
    <row r="54" spans="1:24" s="550" customFormat="1" ht="15" customHeight="1" x14ac:dyDescent="0.2">
      <c r="B54" s="860"/>
      <c r="C54" s="868"/>
      <c r="D54" s="868"/>
      <c r="E54" s="868"/>
      <c r="F54" s="941"/>
      <c r="G54" s="941"/>
      <c r="H54" s="941"/>
      <c r="I54" s="979"/>
      <c r="J54" s="980"/>
      <c r="K54" s="980"/>
      <c r="L54" s="980"/>
      <c r="M54" s="980"/>
      <c r="N54" s="980"/>
      <c r="O54" s="980"/>
      <c r="P54" s="980"/>
      <c r="Q54" s="1472"/>
      <c r="R54" s="1472"/>
      <c r="S54" s="1472"/>
      <c r="T54" s="1473"/>
      <c r="U54" s="1476"/>
      <c r="X54" s="1474"/>
    </row>
    <row r="55" spans="1:24" s="549" customFormat="1" ht="24.95" customHeight="1" x14ac:dyDescent="0.2">
      <c r="B55" s="860" t="s">
        <v>432</v>
      </c>
      <c r="C55" s="868">
        <v>9.5258077643793726</v>
      </c>
      <c r="D55" s="868">
        <v>87.016010552039404</v>
      </c>
      <c r="E55" s="868">
        <v>109.12829630848903</v>
      </c>
      <c r="F55" s="941">
        <v>207.1696299348952</v>
      </c>
      <c r="G55" s="941">
        <v>290.32763014067143</v>
      </c>
      <c r="H55" s="941">
        <v>436.02339485884482</v>
      </c>
      <c r="I55" s="979">
        <v>346.57372086567568</v>
      </c>
      <c r="J55" s="980">
        <v>346.57372086567568</v>
      </c>
      <c r="K55" s="980">
        <v>395.11519861134786</v>
      </c>
      <c r="L55" s="980">
        <v>395.11519861134786</v>
      </c>
      <c r="M55" s="980">
        <v>395.11519861134786</v>
      </c>
      <c r="N55" s="980">
        <v>443.07124587113736</v>
      </c>
      <c r="O55" s="980">
        <v>443.07124587113736</v>
      </c>
      <c r="P55" s="980">
        <v>443.07124587113736</v>
      </c>
      <c r="Q55" s="1472">
        <v>490.7834387487722</v>
      </c>
      <c r="R55" s="1472">
        <v>490.7834387487722</v>
      </c>
      <c r="S55" s="1472">
        <v>490.7834387487722</v>
      </c>
      <c r="T55" s="1473">
        <v>552.22364688101516</v>
      </c>
      <c r="U55" s="1476" t="s">
        <v>425</v>
      </c>
      <c r="X55" s="1474"/>
    </row>
    <row r="56" spans="1:24" s="549" customFormat="1" ht="15" customHeight="1" x14ac:dyDescent="0.2">
      <c r="B56" s="860"/>
      <c r="C56" s="868"/>
      <c r="D56" s="868"/>
      <c r="E56" s="868"/>
      <c r="F56" s="941"/>
      <c r="G56" s="941"/>
      <c r="H56" s="941"/>
      <c r="I56" s="979"/>
      <c r="J56" s="980"/>
      <c r="K56" s="980"/>
      <c r="L56" s="980"/>
      <c r="M56" s="980"/>
      <c r="N56" s="980"/>
      <c r="O56" s="980"/>
      <c r="P56" s="980"/>
      <c r="Q56" s="1472"/>
      <c r="R56" s="1472"/>
      <c r="S56" s="1472"/>
      <c r="T56" s="1473"/>
      <c r="U56" s="1476"/>
      <c r="X56" s="1474"/>
    </row>
    <row r="57" spans="1:24" s="550" customFormat="1" ht="25.5" customHeight="1" x14ac:dyDescent="0.2">
      <c r="B57" s="860" t="s">
        <v>433</v>
      </c>
      <c r="C57" s="868">
        <v>15.563404920371987</v>
      </c>
      <c r="D57" s="868">
        <v>105.29303190263191</v>
      </c>
      <c r="E57" s="868">
        <v>117.87724258115924</v>
      </c>
      <c r="F57" s="941">
        <v>156.33751505009377</v>
      </c>
      <c r="G57" s="941">
        <v>182.83812774119451</v>
      </c>
      <c r="H57" s="941">
        <v>232.05669468033318</v>
      </c>
      <c r="I57" s="979">
        <v>201.98844015677037</v>
      </c>
      <c r="J57" s="980">
        <v>201.98844015677037</v>
      </c>
      <c r="K57" s="980">
        <v>213.72721238750825</v>
      </c>
      <c r="L57" s="980">
        <v>213.72721238750825</v>
      </c>
      <c r="M57" s="980">
        <v>213.72721238750825</v>
      </c>
      <c r="N57" s="980">
        <v>226.48425695708613</v>
      </c>
      <c r="O57" s="980">
        <v>226.48425695708613</v>
      </c>
      <c r="P57" s="980">
        <v>226.48425695708613</v>
      </c>
      <c r="Q57" s="1472">
        <v>261.71025233341527</v>
      </c>
      <c r="R57" s="1472">
        <v>261.71025233341527</v>
      </c>
      <c r="S57" s="1472">
        <v>261.71025233341527</v>
      </c>
      <c r="T57" s="1473">
        <v>274.93829081642934</v>
      </c>
      <c r="U57" s="1476" t="s">
        <v>394</v>
      </c>
      <c r="X57" s="1474"/>
    </row>
    <row r="58" spans="1:24" s="550" customFormat="1" ht="15" customHeight="1" x14ac:dyDescent="0.2">
      <c r="B58" s="860"/>
      <c r="C58" s="868"/>
      <c r="D58" s="868"/>
      <c r="E58" s="868"/>
      <c r="F58" s="941"/>
      <c r="G58" s="941"/>
      <c r="H58" s="941"/>
      <c r="I58" s="979"/>
      <c r="J58" s="980"/>
      <c r="K58" s="980"/>
      <c r="L58" s="980"/>
      <c r="M58" s="980"/>
      <c r="N58" s="980"/>
      <c r="O58" s="980"/>
      <c r="P58" s="980"/>
      <c r="Q58" s="1472"/>
      <c r="R58" s="1472"/>
      <c r="S58" s="1472"/>
      <c r="T58" s="1473"/>
      <c r="U58" s="1476"/>
      <c r="X58" s="1474"/>
    </row>
    <row r="59" spans="1:24" s="549" customFormat="1" ht="25.5" customHeight="1" x14ac:dyDescent="0.2">
      <c r="B59" s="860" t="s">
        <v>434</v>
      </c>
      <c r="C59" s="868">
        <v>20.7104304014956</v>
      </c>
      <c r="D59" s="868">
        <v>101.62364764184849</v>
      </c>
      <c r="E59" s="868">
        <v>141.62064833111839</v>
      </c>
      <c r="F59" s="941">
        <v>342.49219001606525</v>
      </c>
      <c r="G59" s="941">
        <v>548.70212112495233</v>
      </c>
      <c r="H59" s="941">
        <v>763.23282880640807</v>
      </c>
      <c r="I59" s="979">
        <v>645.09059107800761</v>
      </c>
      <c r="J59" s="980">
        <v>645.09059107800761</v>
      </c>
      <c r="K59" s="980">
        <v>721.93399983667189</v>
      </c>
      <c r="L59" s="980">
        <v>721.93399983667189</v>
      </c>
      <c r="M59" s="980">
        <v>721.93399983667189</v>
      </c>
      <c r="N59" s="980">
        <v>768.44645502771618</v>
      </c>
      <c r="O59" s="980">
        <v>768.44645502771618</v>
      </c>
      <c r="P59" s="980">
        <v>768.44645502771618</v>
      </c>
      <c r="Q59" s="1472">
        <v>836.19735405191568</v>
      </c>
      <c r="R59" s="1472">
        <v>836.19735405191568</v>
      </c>
      <c r="S59" s="1472">
        <v>836.19735405191568</v>
      </c>
      <c r="T59" s="1473">
        <v>888.87933677196941</v>
      </c>
      <c r="U59" s="1476" t="s">
        <v>559</v>
      </c>
      <c r="X59" s="1474"/>
    </row>
    <row r="60" spans="1:24" s="549" customFormat="1" ht="15" customHeight="1" x14ac:dyDescent="0.2">
      <c r="B60" s="860"/>
      <c r="C60" s="868"/>
      <c r="D60" s="868"/>
      <c r="E60" s="868"/>
      <c r="F60" s="941"/>
      <c r="G60" s="941"/>
      <c r="H60" s="941"/>
      <c r="I60" s="979"/>
      <c r="J60" s="980"/>
      <c r="K60" s="980"/>
      <c r="L60" s="980"/>
      <c r="M60" s="980"/>
      <c r="N60" s="980"/>
      <c r="O60" s="980"/>
      <c r="P60" s="980"/>
      <c r="Q60" s="1472"/>
      <c r="R60" s="1472"/>
      <c r="S60" s="1472"/>
      <c r="T60" s="1473"/>
      <c r="U60" s="1476"/>
      <c r="X60" s="1474"/>
    </row>
    <row r="61" spans="1:24" s="550" customFormat="1" ht="25.5" customHeight="1" x14ac:dyDescent="0.2">
      <c r="B61" s="860" t="s">
        <v>435</v>
      </c>
      <c r="C61" s="868">
        <v>33.477840996520463</v>
      </c>
      <c r="D61" s="868">
        <v>102.06824881326808</v>
      </c>
      <c r="E61" s="868">
        <v>134.53193846752401</v>
      </c>
      <c r="F61" s="941">
        <v>230.46977891935595</v>
      </c>
      <c r="G61" s="941">
        <v>290.15934292989994</v>
      </c>
      <c r="H61" s="941">
        <v>429.55767795997593</v>
      </c>
      <c r="I61" s="979">
        <v>328.40631051711011</v>
      </c>
      <c r="J61" s="980">
        <v>329.69358125461349</v>
      </c>
      <c r="K61" s="980">
        <v>399.08397426827366</v>
      </c>
      <c r="L61" s="980">
        <v>403.10121627451167</v>
      </c>
      <c r="M61" s="980">
        <v>402.4980629354647</v>
      </c>
      <c r="N61" s="980">
        <v>436.69851770541584</v>
      </c>
      <c r="O61" s="980">
        <v>436.61120930797512</v>
      </c>
      <c r="P61" s="980">
        <v>436.84800948468273</v>
      </c>
      <c r="Q61" s="1472">
        <v>470.9014769602972</v>
      </c>
      <c r="R61" s="1472">
        <v>472.5649608131443</v>
      </c>
      <c r="S61" s="1472">
        <v>475.28133160929798</v>
      </c>
      <c r="T61" s="1473">
        <v>563.00348438892399</v>
      </c>
      <c r="U61" s="1476" t="s">
        <v>846</v>
      </c>
      <c r="X61" s="1474"/>
    </row>
    <row r="62" spans="1:24" s="550" customFormat="1" ht="15" customHeight="1" x14ac:dyDescent="0.2">
      <c r="B62" s="860"/>
      <c r="C62" s="868"/>
      <c r="D62" s="868"/>
      <c r="E62" s="868"/>
      <c r="F62" s="941"/>
      <c r="G62" s="941"/>
      <c r="H62" s="941"/>
      <c r="I62" s="979"/>
      <c r="J62" s="980"/>
      <c r="K62" s="980"/>
      <c r="L62" s="980"/>
      <c r="M62" s="980"/>
      <c r="N62" s="980"/>
      <c r="O62" s="980"/>
      <c r="P62" s="980"/>
      <c r="Q62" s="1472"/>
      <c r="R62" s="1472"/>
      <c r="S62" s="1472"/>
      <c r="T62" s="1473"/>
      <c r="U62" s="1476"/>
      <c r="X62" s="1474"/>
    </row>
    <row r="63" spans="1:24" s="549" customFormat="1" ht="24.95" customHeight="1" x14ac:dyDescent="0.2">
      <c r="B63" s="860" t="s">
        <v>547</v>
      </c>
      <c r="C63" s="868">
        <v>1.787459540602716E-2</v>
      </c>
      <c r="D63" s="868">
        <v>100</v>
      </c>
      <c r="E63" s="868">
        <v>110.50698846822714</v>
      </c>
      <c r="F63" s="941">
        <v>174.19531881041075</v>
      </c>
      <c r="G63" s="941">
        <v>171.11005532357277</v>
      </c>
      <c r="H63" s="941">
        <v>258.3302471002043</v>
      </c>
      <c r="I63" s="979">
        <v>174.09977598140802</v>
      </c>
      <c r="J63" s="980">
        <v>174.09977598140802</v>
      </c>
      <c r="K63" s="980">
        <v>274.09977598140807</v>
      </c>
      <c r="L63" s="980">
        <v>274.09977598140807</v>
      </c>
      <c r="M63" s="980">
        <v>274.09977598140807</v>
      </c>
      <c r="N63" s="980">
        <v>275.63772647077292</v>
      </c>
      <c r="O63" s="980">
        <v>275.63772647077292</v>
      </c>
      <c r="P63" s="980">
        <v>275.63772647077292</v>
      </c>
      <c r="Q63" s="1472">
        <v>275.63772647077292</v>
      </c>
      <c r="R63" s="1472">
        <v>275.63772647077292</v>
      </c>
      <c r="S63" s="1472">
        <v>275.63772647077292</v>
      </c>
      <c r="T63" s="1473">
        <v>275.63772647077292</v>
      </c>
      <c r="U63" s="1476" t="s">
        <v>416</v>
      </c>
      <c r="X63" s="1474"/>
    </row>
    <row r="64" spans="1:24" s="550" customFormat="1" ht="15" customHeight="1" x14ac:dyDescent="0.2">
      <c r="B64" s="852"/>
      <c r="C64" s="869"/>
      <c r="D64" s="868"/>
      <c r="E64" s="868"/>
      <c r="F64" s="941"/>
      <c r="G64" s="941"/>
      <c r="H64" s="941"/>
      <c r="I64" s="979"/>
      <c r="J64" s="980"/>
      <c r="K64" s="980"/>
      <c r="L64" s="980"/>
      <c r="M64" s="980"/>
      <c r="N64" s="980"/>
      <c r="O64" s="980"/>
      <c r="P64" s="980"/>
      <c r="Q64" s="1472"/>
      <c r="R64" s="1472"/>
      <c r="S64" s="1472"/>
      <c r="T64" s="1473"/>
      <c r="U64" s="1476"/>
      <c r="X64" s="1474"/>
    </row>
    <row r="65" spans="1:24" s="549" customFormat="1" ht="24.75" customHeight="1" x14ac:dyDescent="0.2">
      <c r="A65" s="550"/>
      <c r="B65" s="860" t="s">
        <v>306</v>
      </c>
      <c r="C65" s="868">
        <v>1000.0000000000001</v>
      </c>
      <c r="D65" s="941">
        <v>106.29601974626661</v>
      </c>
      <c r="E65" s="868">
        <v>145.06925583263725</v>
      </c>
      <c r="F65" s="941">
        <v>264.54282402333848</v>
      </c>
      <c r="G65" s="941">
        <v>324.16779088177799</v>
      </c>
      <c r="H65" s="941">
        <v>448.83507985118473</v>
      </c>
      <c r="I65" s="979">
        <v>382.97247727434194</v>
      </c>
      <c r="J65" s="980">
        <v>392.46282349011989</v>
      </c>
      <c r="K65" s="980">
        <v>416.04341413905217</v>
      </c>
      <c r="L65" s="980">
        <v>430.15366916072668</v>
      </c>
      <c r="M65" s="980">
        <v>430.21480900255472</v>
      </c>
      <c r="N65" s="980">
        <v>440.87353554393343</v>
      </c>
      <c r="O65" s="980">
        <v>444.02236180838088</v>
      </c>
      <c r="P65" s="980">
        <v>449.79627272527472</v>
      </c>
      <c r="Q65" s="1472">
        <v>472.29387301497025</v>
      </c>
      <c r="R65" s="1472">
        <v>486.7366402743703</v>
      </c>
      <c r="S65" s="1472">
        <v>500.42656673797109</v>
      </c>
      <c r="T65" s="1473">
        <v>540.02451504252042</v>
      </c>
      <c r="U65" s="1476" t="s">
        <v>307</v>
      </c>
      <c r="X65" s="1474"/>
    </row>
    <row r="66" spans="1:24" s="550" customFormat="1" ht="24.95" customHeight="1" thickBot="1" x14ac:dyDescent="0.75">
      <c r="B66" s="747"/>
      <c r="C66" s="1695"/>
      <c r="D66" s="1695"/>
      <c r="E66" s="1695"/>
      <c r="F66" s="1711"/>
      <c r="G66" s="1711"/>
      <c r="H66" s="1711"/>
      <c r="I66" s="1479"/>
      <c r="J66" s="1480"/>
      <c r="K66" s="1480"/>
      <c r="L66" s="1480"/>
      <c r="M66" s="1480"/>
      <c r="N66" s="1480"/>
      <c r="O66" s="1480"/>
      <c r="P66" s="1480"/>
      <c r="Q66" s="1480"/>
      <c r="R66" s="1480"/>
      <c r="S66" s="1480"/>
      <c r="T66" s="1481"/>
      <c r="U66" s="748"/>
      <c r="X66" s="1474"/>
    </row>
    <row r="67" spans="1:24" ht="9" customHeight="1" thickTop="1" x14ac:dyDescent="0.65">
      <c r="B67" s="59"/>
      <c r="C67" s="59"/>
      <c r="D67" s="59"/>
      <c r="E67" s="59"/>
      <c r="F67" s="60"/>
      <c r="G67" s="60"/>
      <c r="H67" s="60"/>
      <c r="I67" s="60"/>
      <c r="J67" s="60"/>
      <c r="K67" s="60"/>
      <c r="L67" s="60"/>
      <c r="M67" s="60"/>
      <c r="N67" s="60"/>
      <c r="O67" s="60"/>
      <c r="P67" s="60"/>
      <c r="Q67" s="60"/>
      <c r="R67" s="60"/>
      <c r="S67" s="60"/>
      <c r="T67" s="60"/>
      <c r="U67" s="61"/>
      <c r="X67" s="58"/>
    </row>
    <row r="68" spans="1:24" s="559" customFormat="1" ht="18.75" customHeight="1" x14ac:dyDescent="0.5">
      <c r="B68" s="334" t="s">
        <v>1555</v>
      </c>
      <c r="C68" s="334"/>
      <c r="D68" s="334"/>
      <c r="E68" s="334"/>
      <c r="I68" s="750"/>
      <c r="J68" s="750"/>
      <c r="K68" s="750"/>
      <c r="L68" s="750"/>
      <c r="M68" s="750"/>
      <c r="N68" s="750"/>
      <c r="O68" s="750"/>
      <c r="P68" s="750"/>
      <c r="Q68" s="750"/>
      <c r="R68" s="750"/>
      <c r="S68" s="750"/>
      <c r="T68" s="750"/>
      <c r="U68" s="560" t="s">
        <v>1784</v>
      </c>
      <c r="X68" s="751"/>
    </row>
    <row r="69" spans="1:24" ht="30.75" x14ac:dyDescent="0.7">
      <c r="B69" s="67"/>
      <c r="C69" s="67"/>
      <c r="D69" s="67"/>
      <c r="E69" s="67"/>
      <c r="F69" s="68"/>
      <c r="G69" s="68"/>
      <c r="H69" s="68"/>
      <c r="I69" s="69"/>
      <c r="J69" s="69"/>
      <c r="K69" s="69"/>
      <c r="L69" s="69"/>
      <c r="M69" s="69"/>
      <c r="N69" s="69"/>
      <c r="O69" s="69"/>
      <c r="P69" s="69"/>
      <c r="Q69" s="69"/>
      <c r="R69" s="69"/>
      <c r="S69" s="69"/>
      <c r="T69" s="69"/>
      <c r="U69" s="551"/>
      <c r="X69" s="58"/>
    </row>
    <row r="70" spans="1:24" ht="27" x14ac:dyDescent="0.65">
      <c r="B70" s="65"/>
      <c r="C70" s="65"/>
      <c r="D70" s="65"/>
      <c r="E70" s="65"/>
      <c r="F70" s="68"/>
      <c r="G70" s="68"/>
      <c r="H70" s="68"/>
      <c r="I70" s="68"/>
      <c r="J70" s="68"/>
      <c r="K70" s="68"/>
      <c r="L70" s="68"/>
      <c r="M70" s="68"/>
      <c r="N70" s="68"/>
      <c r="O70" s="68"/>
      <c r="P70" s="68"/>
      <c r="Q70" s="68"/>
      <c r="R70" s="68"/>
      <c r="S70" s="68"/>
      <c r="T70" s="68"/>
      <c r="U70" s="65"/>
      <c r="X70" s="58"/>
    </row>
    <row r="71" spans="1:24" ht="27" x14ac:dyDescent="0.65">
      <c r="B71" s="67"/>
      <c r="C71" s="67"/>
      <c r="D71" s="67"/>
      <c r="E71" s="67"/>
      <c r="F71" s="68"/>
      <c r="G71" s="68"/>
      <c r="H71" s="68"/>
      <c r="I71" s="68"/>
      <c r="J71" s="68"/>
      <c r="K71" s="68"/>
      <c r="L71" s="68"/>
      <c r="M71" s="68"/>
      <c r="N71" s="68"/>
      <c r="O71" s="68"/>
      <c r="P71" s="68"/>
      <c r="Q71" s="68"/>
      <c r="R71" s="68"/>
      <c r="S71" s="68"/>
      <c r="T71" s="68"/>
      <c r="U71" s="70"/>
      <c r="X71" s="58"/>
    </row>
    <row r="72" spans="1:24" ht="27" x14ac:dyDescent="0.65">
      <c r="B72" s="71"/>
      <c r="C72" s="71"/>
      <c r="D72" s="71"/>
      <c r="E72" s="71"/>
      <c r="F72" s="68"/>
      <c r="G72" s="68"/>
      <c r="H72" s="68"/>
      <c r="I72" s="68"/>
      <c r="J72" s="68"/>
      <c r="K72" s="68"/>
      <c r="L72" s="68"/>
      <c r="M72" s="68"/>
      <c r="N72" s="68"/>
      <c r="O72" s="68"/>
      <c r="P72" s="68"/>
      <c r="Q72" s="68"/>
      <c r="R72" s="68"/>
      <c r="S72" s="68"/>
      <c r="T72" s="68"/>
      <c r="U72" s="72"/>
      <c r="X72" s="58"/>
    </row>
    <row r="73" spans="1:24" ht="27" x14ac:dyDescent="0.65">
      <c r="B73" s="71"/>
      <c r="C73" s="71"/>
      <c r="D73" s="71"/>
      <c r="E73" s="71"/>
      <c r="F73" s="68"/>
      <c r="G73" s="68"/>
      <c r="H73" s="68"/>
      <c r="I73" s="68"/>
      <c r="J73" s="68"/>
      <c r="K73" s="68"/>
      <c r="L73" s="68"/>
      <c r="M73" s="68"/>
      <c r="N73" s="68"/>
      <c r="O73" s="68"/>
      <c r="P73" s="68"/>
      <c r="Q73" s="68"/>
      <c r="R73" s="68"/>
      <c r="S73" s="68"/>
      <c r="T73" s="68"/>
      <c r="U73" s="72"/>
      <c r="X73" s="58"/>
    </row>
    <row r="74" spans="1:24" ht="27" x14ac:dyDescent="0.65">
      <c r="B74" s="67"/>
      <c r="C74" s="67"/>
      <c r="D74" s="67"/>
      <c r="E74" s="67"/>
      <c r="F74" s="68"/>
      <c r="G74" s="68"/>
      <c r="H74" s="68"/>
      <c r="I74" s="68"/>
      <c r="J74" s="68"/>
      <c r="K74" s="68"/>
      <c r="L74" s="68"/>
      <c r="M74" s="68"/>
      <c r="N74" s="68"/>
      <c r="O74" s="68"/>
      <c r="P74" s="68"/>
      <c r="Q74" s="68"/>
      <c r="R74" s="68"/>
      <c r="S74" s="68"/>
      <c r="T74" s="68"/>
      <c r="U74" s="70"/>
      <c r="X74" s="58"/>
    </row>
    <row r="75" spans="1:24" ht="27" x14ac:dyDescent="0.65">
      <c r="B75" s="67"/>
      <c r="C75" s="67"/>
      <c r="D75" s="67"/>
      <c r="E75" s="67"/>
      <c r="F75" s="68"/>
      <c r="G75" s="68"/>
      <c r="H75" s="68"/>
      <c r="I75" s="68"/>
      <c r="J75" s="68"/>
      <c r="K75" s="68"/>
      <c r="L75" s="68"/>
      <c r="M75" s="68"/>
      <c r="N75" s="68"/>
      <c r="O75" s="68"/>
      <c r="P75" s="68"/>
      <c r="Q75" s="68"/>
      <c r="R75" s="68"/>
      <c r="S75" s="68"/>
      <c r="T75" s="68"/>
      <c r="U75" s="70"/>
      <c r="X75" s="58"/>
    </row>
    <row r="76" spans="1:24" ht="27" x14ac:dyDescent="0.65">
      <c r="B76" s="65"/>
      <c r="C76" s="65"/>
      <c r="D76" s="65"/>
      <c r="E76" s="65"/>
      <c r="F76" s="66"/>
      <c r="G76" s="66"/>
      <c r="H76" s="66"/>
      <c r="I76" s="66"/>
      <c r="J76" s="66"/>
      <c r="K76" s="66"/>
      <c r="L76" s="66"/>
      <c r="M76" s="66"/>
      <c r="N76" s="66"/>
      <c r="O76" s="66"/>
      <c r="P76" s="66"/>
      <c r="Q76" s="66"/>
      <c r="R76" s="66"/>
      <c r="S76" s="66"/>
      <c r="T76" s="66"/>
      <c r="U76" s="65"/>
      <c r="X76" s="58"/>
    </row>
    <row r="77" spans="1:24" ht="27" x14ac:dyDescent="0.65">
      <c r="B77" s="67"/>
      <c r="C77" s="67"/>
      <c r="D77" s="67"/>
      <c r="E77" s="67"/>
      <c r="F77" s="68"/>
      <c r="G77" s="68"/>
      <c r="H77" s="68"/>
      <c r="I77" s="68"/>
      <c r="J77" s="68"/>
      <c r="K77" s="68"/>
      <c r="L77" s="68"/>
      <c r="M77" s="68"/>
      <c r="N77" s="68"/>
      <c r="O77" s="68"/>
      <c r="P77" s="68"/>
      <c r="Q77" s="68"/>
      <c r="R77" s="68"/>
      <c r="S77" s="68"/>
      <c r="T77" s="68"/>
      <c r="U77" s="70"/>
      <c r="X77" s="58"/>
    </row>
    <row r="78" spans="1:24" ht="27" x14ac:dyDescent="0.65">
      <c r="B78" s="67"/>
      <c r="C78" s="67"/>
      <c r="D78" s="67"/>
      <c r="E78" s="67"/>
      <c r="F78" s="68"/>
      <c r="G78" s="68"/>
      <c r="H78" s="68"/>
      <c r="I78" s="68"/>
      <c r="J78" s="68"/>
      <c r="K78" s="68"/>
      <c r="L78" s="68"/>
      <c r="M78" s="68"/>
      <c r="N78" s="68"/>
      <c r="O78" s="68"/>
      <c r="P78" s="68"/>
      <c r="Q78" s="68"/>
      <c r="R78" s="68"/>
      <c r="S78" s="68"/>
      <c r="T78" s="68"/>
      <c r="U78" s="70"/>
      <c r="X78" s="58"/>
    </row>
    <row r="79" spans="1:24" ht="27" x14ac:dyDescent="0.65">
      <c r="B79" s="65"/>
      <c r="C79" s="65"/>
      <c r="D79" s="65"/>
      <c r="E79" s="65"/>
      <c r="F79" s="64"/>
      <c r="G79" s="64"/>
      <c r="H79" s="64"/>
      <c r="I79" s="64"/>
      <c r="J79" s="64"/>
      <c r="K79" s="64"/>
      <c r="L79" s="64"/>
      <c r="M79" s="64"/>
      <c r="N79" s="64"/>
      <c r="O79" s="64"/>
      <c r="P79" s="64"/>
      <c r="Q79" s="64"/>
      <c r="R79" s="64"/>
      <c r="S79" s="64"/>
      <c r="T79" s="64"/>
      <c r="U79" s="65"/>
      <c r="X79" s="58"/>
    </row>
    <row r="80" spans="1:24" ht="27" x14ac:dyDescent="0.65">
      <c r="B80" s="11"/>
      <c r="C80" s="11"/>
      <c r="D80" s="11"/>
      <c r="E80" s="11"/>
      <c r="F80" s="11"/>
      <c r="G80" s="11"/>
      <c r="H80" s="11"/>
      <c r="I80" s="11"/>
      <c r="J80" s="11"/>
      <c r="K80" s="11"/>
      <c r="L80" s="11"/>
      <c r="M80" s="11"/>
      <c r="N80" s="11"/>
      <c r="O80" s="11"/>
      <c r="P80" s="11"/>
      <c r="Q80" s="11"/>
      <c r="R80" s="11"/>
      <c r="S80" s="11"/>
      <c r="T80" s="11"/>
      <c r="U80" s="11"/>
      <c r="X80" s="58"/>
    </row>
    <row r="81" spans="2:24" ht="27" x14ac:dyDescent="0.65">
      <c r="B81" s="11"/>
      <c r="C81" s="11"/>
      <c r="D81" s="11"/>
      <c r="E81" s="11"/>
      <c r="F81" s="11"/>
      <c r="G81" s="11"/>
      <c r="H81" s="11"/>
      <c r="I81" s="11"/>
      <c r="J81" s="11"/>
      <c r="K81" s="11"/>
      <c r="L81" s="11"/>
      <c r="M81" s="11"/>
      <c r="N81" s="11"/>
      <c r="O81" s="11"/>
      <c r="P81" s="11"/>
      <c r="Q81" s="11"/>
      <c r="R81" s="11"/>
      <c r="S81" s="11"/>
      <c r="T81" s="11"/>
      <c r="U81" s="11"/>
      <c r="X81" s="58"/>
    </row>
    <row r="82" spans="2:24" ht="27" x14ac:dyDescent="0.65">
      <c r="B82" s="11"/>
      <c r="C82" s="11"/>
      <c r="D82" s="11"/>
      <c r="E82" s="11"/>
      <c r="F82" s="11"/>
      <c r="G82" s="11"/>
      <c r="H82" s="11"/>
      <c r="I82" s="11"/>
      <c r="J82" s="11"/>
      <c r="K82" s="11"/>
      <c r="L82" s="11"/>
      <c r="M82" s="11"/>
      <c r="N82" s="11"/>
      <c r="O82" s="11"/>
      <c r="P82" s="11"/>
      <c r="Q82" s="11"/>
      <c r="R82" s="11"/>
      <c r="S82" s="11"/>
      <c r="T82" s="11"/>
      <c r="U82" s="11"/>
      <c r="X82" s="58"/>
    </row>
    <row r="83" spans="2:24" ht="27" x14ac:dyDescent="0.65">
      <c r="B83" s="11"/>
      <c r="C83" s="11"/>
      <c r="D83" s="11"/>
      <c r="E83" s="11"/>
      <c r="F83" s="11"/>
      <c r="G83" s="11"/>
      <c r="H83" s="11"/>
      <c r="I83" s="11"/>
      <c r="J83" s="11"/>
      <c r="K83" s="11"/>
      <c r="L83" s="11"/>
      <c r="M83" s="11"/>
      <c r="N83" s="11"/>
      <c r="O83" s="11"/>
      <c r="P83" s="11"/>
      <c r="Q83" s="11"/>
      <c r="R83" s="11"/>
      <c r="S83" s="11"/>
      <c r="T83" s="11"/>
      <c r="U83" s="11"/>
      <c r="X83" s="58"/>
    </row>
    <row r="84" spans="2:24" ht="27" x14ac:dyDescent="0.65">
      <c r="B84" s="11"/>
      <c r="C84" s="11"/>
      <c r="D84" s="11"/>
      <c r="E84" s="11"/>
      <c r="F84" s="11"/>
      <c r="G84" s="11"/>
      <c r="H84" s="11"/>
      <c r="I84" s="11"/>
      <c r="J84" s="11"/>
      <c r="K84" s="11"/>
      <c r="L84" s="11"/>
      <c r="M84" s="11"/>
      <c r="N84" s="11"/>
      <c r="O84" s="11"/>
      <c r="P84" s="11"/>
      <c r="Q84" s="11"/>
      <c r="R84" s="11"/>
      <c r="S84" s="11"/>
      <c r="T84" s="11"/>
      <c r="U84" s="11"/>
      <c r="X84" s="58"/>
    </row>
    <row r="85" spans="2:24" ht="27" x14ac:dyDescent="0.65">
      <c r="B85" s="11"/>
      <c r="C85" s="11"/>
      <c r="D85" s="11"/>
      <c r="E85" s="11"/>
      <c r="F85" s="11"/>
      <c r="G85" s="11"/>
      <c r="H85" s="11"/>
      <c r="I85" s="11"/>
      <c r="J85" s="11"/>
      <c r="K85" s="11"/>
      <c r="L85" s="11"/>
      <c r="M85" s="11"/>
      <c r="N85" s="11"/>
      <c r="O85" s="11"/>
      <c r="P85" s="11"/>
      <c r="Q85" s="11"/>
      <c r="R85" s="11"/>
      <c r="S85" s="11"/>
      <c r="T85" s="11"/>
      <c r="U85" s="11"/>
      <c r="X85" s="58"/>
    </row>
    <row r="86" spans="2:24" ht="27" x14ac:dyDescent="0.65">
      <c r="B86" s="11"/>
      <c r="C86" s="11"/>
      <c r="D86" s="11"/>
      <c r="E86" s="11"/>
      <c r="F86" s="11"/>
      <c r="G86" s="11"/>
      <c r="H86" s="11"/>
      <c r="I86" s="11"/>
      <c r="J86" s="11"/>
      <c r="K86" s="11"/>
      <c r="L86" s="11"/>
      <c r="M86" s="11"/>
      <c r="N86" s="11"/>
      <c r="O86" s="11"/>
      <c r="P86" s="11"/>
      <c r="Q86" s="11"/>
      <c r="R86" s="11"/>
      <c r="S86" s="11"/>
      <c r="T86" s="11"/>
      <c r="U86" s="11"/>
      <c r="X86" s="58"/>
    </row>
    <row r="87" spans="2:24" ht="27" x14ac:dyDescent="0.65">
      <c r="B87" s="11"/>
      <c r="C87" s="11"/>
      <c r="D87" s="11"/>
      <c r="E87" s="11"/>
      <c r="F87" s="11"/>
      <c r="G87" s="11"/>
      <c r="H87" s="11"/>
      <c r="I87" s="11"/>
      <c r="J87" s="11"/>
      <c r="K87" s="11"/>
      <c r="L87" s="11"/>
      <c r="M87" s="11"/>
      <c r="N87" s="11"/>
      <c r="O87" s="11"/>
      <c r="P87" s="11"/>
      <c r="Q87" s="11"/>
      <c r="R87" s="11"/>
      <c r="S87" s="11"/>
      <c r="T87" s="11"/>
      <c r="U87" s="11"/>
      <c r="X87" s="58"/>
    </row>
    <row r="88" spans="2:24" ht="27" x14ac:dyDescent="0.65">
      <c r="B88" s="11"/>
      <c r="C88" s="11"/>
      <c r="D88" s="11"/>
      <c r="E88" s="11"/>
      <c r="F88" s="11"/>
      <c r="G88" s="11"/>
      <c r="H88" s="11"/>
      <c r="I88" s="11"/>
      <c r="J88" s="11"/>
      <c r="K88" s="11"/>
      <c r="L88" s="11"/>
      <c r="M88" s="11"/>
      <c r="N88" s="11"/>
      <c r="O88" s="11"/>
      <c r="P88" s="11"/>
      <c r="Q88" s="11"/>
      <c r="R88" s="11"/>
      <c r="S88" s="11"/>
      <c r="T88" s="11"/>
      <c r="U88" s="11"/>
      <c r="X88" s="58"/>
    </row>
    <row r="89" spans="2:24" ht="27" x14ac:dyDescent="0.65">
      <c r="B89" s="11"/>
      <c r="C89" s="11"/>
      <c r="D89" s="11"/>
      <c r="E89" s="11"/>
      <c r="F89" s="11"/>
      <c r="G89" s="11"/>
      <c r="H89" s="11"/>
      <c r="I89" s="11"/>
      <c r="J89" s="11"/>
      <c r="K89" s="11"/>
      <c r="L89" s="11"/>
      <c r="M89" s="11"/>
      <c r="N89" s="11"/>
      <c r="O89" s="11"/>
      <c r="P89" s="11"/>
      <c r="Q89" s="11"/>
      <c r="R89" s="11"/>
      <c r="S89" s="11"/>
      <c r="T89" s="11"/>
      <c r="U89" s="11"/>
      <c r="X89" s="58"/>
    </row>
    <row r="90" spans="2:24" ht="27" x14ac:dyDescent="0.65">
      <c r="B90" s="11"/>
      <c r="C90" s="11"/>
      <c r="D90" s="11"/>
      <c r="E90" s="11"/>
      <c r="F90" s="11"/>
      <c r="G90" s="11"/>
      <c r="H90" s="11"/>
      <c r="I90" s="11"/>
      <c r="J90" s="11"/>
      <c r="K90" s="11"/>
      <c r="L90" s="11"/>
      <c r="M90" s="11"/>
      <c r="N90" s="11"/>
      <c r="O90" s="11"/>
      <c r="P90" s="11"/>
      <c r="Q90" s="11"/>
      <c r="R90" s="11"/>
      <c r="S90" s="11"/>
      <c r="T90" s="11"/>
      <c r="U90" s="11"/>
      <c r="X90" s="58"/>
    </row>
    <row r="91" spans="2:24" ht="27" x14ac:dyDescent="0.65">
      <c r="B91" s="11"/>
      <c r="C91" s="11"/>
      <c r="D91" s="11"/>
      <c r="E91" s="11"/>
      <c r="F91" s="11"/>
      <c r="G91" s="11"/>
      <c r="H91" s="11"/>
      <c r="I91" s="11"/>
      <c r="J91" s="11"/>
      <c r="K91" s="11"/>
      <c r="L91" s="11"/>
      <c r="M91" s="11"/>
      <c r="N91" s="11"/>
      <c r="O91" s="11"/>
      <c r="P91" s="11"/>
      <c r="Q91" s="11"/>
      <c r="R91" s="11"/>
      <c r="S91" s="11"/>
      <c r="T91" s="11"/>
      <c r="U91" s="11"/>
      <c r="X91" s="58"/>
    </row>
    <row r="92" spans="2:24" ht="27" x14ac:dyDescent="0.65">
      <c r="B92" s="11"/>
      <c r="C92" s="11"/>
      <c r="D92" s="11"/>
      <c r="E92" s="11"/>
      <c r="F92" s="11"/>
      <c r="G92" s="11"/>
      <c r="H92" s="11"/>
      <c r="I92" s="11"/>
      <c r="J92" s="11"/>
      <c r="K92" s="11"/>
      <c r="L92" s="11"/>
      <c r="M92" s="11"/>
      <c r="N92" s="11"/>
      <c r="O92" s="11"/>
      <c r="P92" s="11"/>
      <c r="Q92" s="11"/>
      <c r="R92" s="11"/>
      <c r="S92" s="11"/>
      <c r="T92" s="11"/>
      <c r="U92" s="11"/>
      <c r="X92" s="58"/>
    </row>
    <row r="93" spans="2:24" ht="27" x14ac:dyDescent="0.65">
      <c r="B93" s="11"/>
      <c r="C93" s="11"/>
      <c r="D93" s="11"/>
      <c r="E93" s="11"/>
      <c r="F93" s="11"/>
      <c r="G93" s="11"/>
      <c r="H93" s="11"/>
      <c r="I93" s="11"/>
      <c r="J93" s="11"/>
      <c r="K93" s="11"/>
      <c r="L93" s="11"/>
      <c r="M93" s="11"/>
      <c r="N93" s="11"/>
      <c r="O93" s="11"/>
      <c r="P93" s="11"/>
      <c r="Q93" s="11"/>
      <c r="R93" s="11"/>
      <c r="S93" s="11"/>
      <c r="T93" s="11"/>
      <c r="U93" s="11"/>
      <c r="X93" s="58"/>
    </row>
    <row r="94" spans="2:24" ht="27" x14ac:dyDescent="0.65">
      <c r="B94" s="11"/>
      <c r="C94" s="11"/>
      <c r="D94" s="11"/>
      <c r="E94" s="11"/>
      <c r="F94" s="11"/>
      <c r="G94" s="11"/>
      <c r="H94" s="11"/>
      <c r="I94" s="11"/>
      <c r="J94" s="11"/>
      <c r="K94" s="11"/>
      <c r="L94" s="11"/>
      <c r="M94" s="11"/>
      <c r="N94" s="11"/>
      <c r="O94" s="11"/>
      <c r="P94" s="11"/>
      <c r="Q94" s="11"/>
      <c r="R94" s="11"/>
      <c r="S94" s="11"/>
      <c r="T94" s="11"/>
      <c r="U94" s="11"/>
      <c r="X94" s="58"/>
    </row>
    <row r="95" spans="2:24" ht="27" x14ac:dyDescent="0.65">
      <c r="B95" s="11"/>
      <c r="C95" s="11"/>
      <c r="D95" s="11"/>
      <c r="E95" s="11"/>
      <c r="F95" s="11"/>
      <c r="G95" s="11"/>
      <c r="H95" s="11"/>
      <c r="I95" s="11"/>
      <c r="J95" s="11"/>
      <c r="K95" s="11"/>
      <c r="L95" s="11"/>
      <c r="M95" s="11"/>
      <c r="N95" s="11"/>
      <c r="O95" s="11"/>
      <c r="P95" s="11"/>
      <c r="Q95" s="11"/>
      <c r="R95" s="11"/>
      <c r="S95" s="11"/>
      <c r="T95" s="11"/>
      <c r="U95" s="11"/>
      <c r="X95" s="58"/>
    </row>
    <row r="96" spans="2:24" ht="27" x14ac:dyDescent="0.65">
      <c r="B96" s="11"/>
      <c r="C96" s="11"/>
      <c r="D96" s="11"/>
      <c r="E96" s="11"/>
      <c r="F96" s="11"/>
      <c r="G96" s="11"/>
      <c r="H96" s="11"/>
      <c r="I96" s="11"/>
      <c r="J96" s="11"/>
      <c r="K96" s="11"/>
      <c r="L96" s="11"/>
      <c r="M96" s="11"/>
      <c r="N96" s="11"/>
      <c r="O96" s="11"/>
      <c r="P96" s="11"/>
      <c r="Q96" s="11"/>
      <c r="R96" s="11"/>
      <c r="S96" s="11"/>
      <c r="T96" s="11"/>
      <c r="U96" s="11"/>
      <c r="X96" s="58"/>
    </row>
    <row r="97" spans="2:24" ht="27" x14ac:dyDescent="0.65">
      <c r="B97" s="11"/>
      <c r="C97" s="11"/>
      <c r="D97" s="11"/>
      <c r="E97" s="11"/>
      <c r="F97" s="11"/>
      <c r="G97" s="11"/>
      <c r="H97" s="11"/>
      <c r="I97" s="11"/>
      <c r="J97" s="11"/>
      <c r="K97" s="11"/>
      <c r="L97" s="11"/>
      <c r="M97" s="11"/>
      <c r="N97" s="11"/>
      <c r="O97" s="11"/>
      <c r="P97" s="11"/>
      <c r="Q97" s="11"/>
      <c r="R97" s="11"/>
      <c r="S97" s="11"/>
      <c r="T97" s="11"/>
      <c r="U97" s="11"/>
      <c r="X97" s="58"/>
    </row>
    <row r="98" spans="2:24" ht="27" x14ac:dyDescent="0.65">
      <c r="B98" s="11"/>
      <c r="C98" s="11"/>
      <c r="D98" s="11"/>
      <c r="E98" s="11"/>
      <c r="F98" s="11"/>
      <c r="G98" s="11"/>
      <c r="H98" s="11"/>
      <c r="I98" s="11"/>
      <c r="J98" s="11"/>
      <c r="K98" s="11"/>
      <c r="L98" s="11"/>
      <c r="M98" s="11"/>
      <c r="N98" s="11"/>
      <c r="O98" s="11"/>
      <c r="P98" s="11"/>
      <c r="Q98" s="11"/>
      <c r="R98" s="11"/>
      <c r="S98" s="11"/>
      <c r="T98" s="11"/>
      <c r="U98" s="11"/>
      <c r="X98" s="58"/>
    </row>
    <row r="99" spans="2:24" ht="27" x14ac:dyDescent="0.65">
      <c r="B99" s="11"/>
      <c r="C99" s="11"/>
      <c r="D99" s="11"/>
      <c r="E99" s="11"/>
      <c r="F99" s="11"/>
      <c r="G99" s="11"/>
      <c r="H99" s="11"/>
      <c r="I99" s="11"/>
      <c r="J99" s="11"/>
      <c r="K99" s="11"/>
      <c r="L99" s="11"/>
      <c r="M99" s="11"/>
      <c r="N99" s="11"/>
      <c r="O99" s="11"/>
      <c r="P99" s="11"/>
      <c r="Q99" s="11"/>
      <c r="R99" s="11"/>
      <c r="S99" s="11"/>
      <c r="T99" s="11"/>
      <c r="U99" s="11"/>
      <c r="X99" s="58"/>
    </row>
    <row r="100" spans="2:24" ht="27" x14ac:dyDescent="0.65">
      <c r="B100" s="11"/>
      <c r="C100" s="11"/>
      <c r="D100" s="11"/>
      <c r="E100" s="11"/>
      <c r="F100" s="11"/>
      <c r="G100" s="11"/>
      <c r="H100" s="11"/>
      <c r="I100" s="11"/>
      <c r="J100" s="11"/>
      <c r="K100" s="11"/>
      <c r="L100" s="11"/>
      <c r="M100" s="11"/>
      <c r="N100" s="11"/>
      <c r="O100" s="11"/>
      <c r="P100" s="11"/>
      <c r="Q100" s="11"/>
      <c r="R100" s="11"/>
      <c r="S100" s="11"/>
      <c r="T100" s="11"/>
      <c r="U100" s="11"/>
      <c r="X100" s="58"/>
    </row>
    <row r="101" spans="2:24" ht="27" x14ac:dyDescent="0.65">
      <c r="B101" s="11"/>
      <c r="C101" s="11"/>
      <c r="D101" s="11"/>
      <c r="E101" s="11"/>
      <c r="F101" s="11"/>
      <c r="G101" s="11"/>
      <c r="H101" s="11"/>
      <c r="I101" s="11"/>
      <c r="J101" s="11"/>
      <c r="K101" s="11"/>
      <c r="L101" s="11"/>
      <c r="M101" s="11"/>
      <c r="N101" s="11"/>
      <c r="O101" s="11"/>
      <c r="P101" s="11"/>
      <c r="Q101" s="11"/>
      <c r="R101" s="11"/>
      <c r="S101" s="11"/>
      <c r="T101" s="11"/>
      <c r="U101" s="11"/>
      <c r="X101" s="58"/>
    </row>
    <row r="102" spans="2:24" ht="27" x14ac:dyDescent="0.65">
      <c r="B102" s="11"/>
      <c r="C102" s="11"/>
      <c r="D102" s="11"/>
      <c r="E102" s="11"/>
      <c r="F102" s="11"/>
      <c r="G102" s="11"/>
      <c r="H102" s="11"/>
      <c r="I102" s="11"/>
      <c r="J102" s="11"/>
      <c r="K102" s="11"/>
      <c r="L102" s="11"/>
      <c r="M102" s="11"/>
      <c r="N102" s="11"/>
      <c r="O102" s="11"/>
      <c r="P102" s="11"/>
      <c r="Q102" s="11"/>
      <c r="R102" s="11"/>
      <c r="S102" s="11"/>
      <c r="T102" s="11"/>
      <c r="U102" s="11"/>
      <c r="X102" s="58"/>
    </row>
    <row r="103" spans="2:24" ht="27" x14ac:dyDescent="0.65">
      <c r="B103" s="11"/>
      <c r="C103" s="11"/>
      <c r="D103" s="11"/>
      <c r="E103" s="11"/>
      <c r="F103" s="11"/>
      <c r="G103" s="11"/>
      <c r="H103" s="11"/>
      <c r="I103" s="11"/>
      <c r="J103" s="11"/>
      <c r="K103" s="11"/>
      <c r="L103" s="11"/>
      <c r="M103" s="11"/>
      <c r="N103" s="11"/>
      <c r="O103" s="11"/>
      <c r="P103" s="11"/>
      <c r="Q103" s="11"/>
      <c r="R103" s="11"/>
      <c r="S103" s="11"/>
      <c r="T103" s="11"/>
      <c r="U103" s="11"/>
      <c r="X103" s="58"/>
    </row>
    <row r="104" spans="2:24" ht="27" x14ac:dyDescent="0.65">
      <c r="B104" s="11"/>
      <c r="C104" s="11"/>
      <c r="D104" s="11"/>
      <c r="E104" s="11"/>
      <c r="F104" s="11"/>
      <c r="G104" s="11"/>
      <c r="H104" s="11"/>
      <c r="I104" s="11"/>
      <c r="J104" s="11"/>
      <c r="K104" s="11"/>
      <c r="L104" s="11"/>
      <c r="M104" s="11"/>
      <c r="N104" s="11"/>
      <c r="O104" s="11"/>
      <c r="P104" s="11"/>
      <c r="Q104" s="11"/>
      <c r="R104" s="11"/>
      <c r="S104" s="11"/>
      <c r="T104" s="11"/>
      <c r="U104" s="11"/>
      <c r="X104" s="58"/>
    </row>
    <row r="105" spans="2:24" ht="27" x14ac:dyDescent="0.65">
      <c r="B105" s="11"/>
      <c r="C105" s="11"/>
      <c r="D105" s="11"/>
      <c r="E105" s="11"/>
      <c r="F105" s="11"/>
      <c r="G105" s="11"/>
      <c r="H105" s="11"/>
      <c r="I105" s="11"/>
      <c r="J105" s="11"/>
      <c r="K105" s="11"/>
      <c r="L105" s="11"/>
      <c r="M105" s="11"/>
      <c r="N105" s="11"/>
      <c r="O105" s="11"/>
      <c r="P105" s="11"/>
      <c r="Q105" s="11"/>
      <c r="R105" s="11"/>
      <c r="S105" s="11"/>
      <c r="T105" s="11"/>
      <c r="U105" s="11"/>
      <c r="X105" s="58"/>
    </row>
    <row r="106" spans="2:24" ht="27" x14ac:dyDescent="0.65">
      <c r="B106" s="11"/>
      <c r="C106" s="11"/>
      <c r="D106" s="11"/>
      <c r="E106" s="11"/>
      <c r="F106" s="11"/>
      <c r="G106" s="11"/>
      <c r="H106" s="11"/>
      <c r="I106" s="11"/>
      <c r="J106" s="11"/>
      <c r="K106" s="11"/>
      <c r="L106" s="11"/>
      <c r="M106" s="11"/>
      <c r="N106" s="11"/>
      <c r="O106" s="11"/>
      <c r="P106" s="11"/>
      <c r="Q106" s="11"/>
      <c r="R106" s="11"/>
      <c r="S106" s="11"/>
      <c r="T106" s="11"/>
      <c r="U106" s="11"/>
      <c r="X106" s="58"/>
    </row>
    <row r="107" spans="2:24" ht="27" x14ac:dyDescent="0.65">
      <c r="B107" s="11"/>
      <c r="C107" s="11"/>
      <c r="D107" s="11"/>
      <c r="E107" s="11"/>
      <c r="F107" s="11"/>
      <c r="G107" s="11"/>
      <c r="H107" s="11"/>
      <c r="I107" s="11"/>
      <c r="J107" s="11"/>
      <c r="K107" s="11"/>
      <c r="L107" s="11"/>
      <c r="M107" s="11"/>
      <c r="N107" s="11"/>
      <c r="O107" s="11"/>
      <c r="P107" s="11"/>
      <c r="Q107" s="11"/>
      <c r="R107" s="11"/>
      <c r="S107" s="11"/>
      <c r="T107" s="11"/>
      <c r="U107" s="11"/>
      <c r="X107" s="58"/>
    </row>
    <row r="108" spans="2:24" ht="27" x14ac:dyDescent="0.65">
      <c r="B108" s="11"/>
      <c r="C108" s="11"/>
      <c r="D108" s="11"/>
      <c r="E108" s="11"/>
      <c r="F108" s="11"/>
      <c r="G108" s="11"/>
      <c r="H108" s="11"/>
      <c r="I108" s="11"/>
      <c r="J108" s="11"/>
      <c r="K108" s="11"/>
      <c r="L108" s="11"/>
      <c r="M108" s="11"/>
      <c r="N108" s="11"/>
      <c r="O108" s="11"/>
      <c r="P108" s="11"/>
      <c r="Q108" s="11"/>
      <c r="R108" s="11"/>
      <c r="S108" s="11"/>
      <c r="T108" s="11"/>
      <c r="U108" s="11"/>
      <c r="X108" s="58"/>
    </row>
    <row r="109" spans="2:24" ht="27" x14ac:dyDescent="0.65">
      <c r="B109" s="11"/>
      <c r="C109" s="11"/>
      <c r="D109" s="11"/>
      <c r="E109" s="11"/>
      <c r="F109" s="11"/>
      <c r="G109" s="11"/>
      <c r="H109" s="11"/>
      <c r="I109" s="11"/>
      <c r="J109" s="11"/>
      <c r="K109" s="11"/>
      <c r="L109" s="11"/>
      <c r="M109" s="11"/>
      <c r="N109" s="11"/>
      <c r="O109" s="11"/>
      <c r="P109" s="11"/>
      <c r="Q109" s="11"/>
      <c r="R109" s="11"/>
      <c r="S109" s="11"/>
      <c r="T109" s="11"/>
      <c r="U109" s="11"/>
      <c r="X109" s="58"/>
    </row>
    <row r="110" spans="2:24" ht="27" x14ac:dyDescent="0.65">
      <c r="B110" s="11"/>
      <c r="C110" s="11"/>
      <c r="D110" s="11"/>
      <c r="E110" s="11"/>
      <c r="F110" s="11"/>
      <c r="G110" s="11"/>
      <c r="H110" s="11"/>
      <c r="I110" s="11"/>
      <c r="J110" s="11"/>
      <c r="K110" s="11"/>
      <c r="L110" s="11"/>
      <c r="M110" s="11"/>
      <c r="N110" s="11"/>
      <c r="O110" s="11"/>
      <c r="P110" s="11"/>
      <c r="Q110" s="11"/>
      <c r="R110" s="11"/>
      <c r="S110" s="11"/>
      <c r="T110" s="11"/>
      <c r="U110" s="11"/>
      <c r="X110" s="58"/>
    </row>
    <row r="111" spans="2:24" ht="27" x14ac:dyDescent="0.65">
      <c r="B111" s="11"/>
      <c r="C111" s="11"/>
      <c r="D111" s="11"/>
      <c r="E111" s="11"/>
      <c r="F111" s="11"/>
      <c r="G111" s="11"/>
      <c r="H111" s="11"/>
      <c r="I111" s="11"/>
      <c r="J111" s="11"/>
      <c r="K111" s="11"/>
      <c r="L111" s="11"/>
      <c r="M111" s="11"/>
      <c r="N111" s="11"/>
      <c r="O111" s="11"/>
      <c r="P111" s="11"/>
      <c r="Q111" s="11"/>
      <c r="R111" s="11"/>
      <c r="S111" s="11"/>
      <c r="T111" s="11"/>
      <c r="U111" s="11"/>
      <c r="X111" s="58"/>
    </row>
    <row r="112" spans="2:24" ht="27" x14ac:dyDescent="0.65">
      <c r="B112" s="11"/>
      <c r="C112" s="11"/>
      <c r="D112" s="11"/>
      <c r="E112" s="11"/>
      <c r="F112" s="11"/>
      <c r="G112" s="11"/>
      <c r="H112" s="11"/>
      <c r="I112" s="11"/>
      <c r="J112" s="11"/>
      <c r="K112" s="11"/>
      <c r="L112" s="11"/>
      <c r="M112" s="11"/>
      <c r="N112" s="11"/>
      <c r="O112" s="11"/>
      <c r="P112" s="11"/>
      <c r="Q112" s="11"/>
      <c r="R112" s="11"/>
      <c r="S112" s="11"/>
      <c r="T112" s="11"/>
      <c r="U112" s="11"/>
      <c r="X112" s="58"/>
    </row>
    <row r="113" spans="2:24" ht="27" x14ac:dyDescent="0.65">
      <c r="B113" s="11"/>
      <c r="C113" s="11"/>
      <c r="D113" s="11"/>
      <c r="E113" s="11"/>
      <c r="F113" s="11"/>
      <c r="G113" s="11"/>
      <c r="H113" s="11"/>
      <c r="I113" s="11"/>
      <c r="J113" s="11"/>
      <c r="K113" s="11"/>
      <c r="L113" s="11"/>
      <c r="M113" s="11"/>
      <c r="N113" s="11"/>
      <c r="O113" s="11"/>
      <c r="P113" s="11"/>
      <c r="Q113" s="11"/>
      <c r="R113" s="11"/>
      <c r="S113" s="11"/>
      <c r="T113" s="11"/>
      <c r="U113" s="11"/>
      <c r="X113" s="58"/>
    </row>
    <row r="114" spans="2:24" ht="21.75" x14ac:dyDescent="0.5">
      <c r="B114" s="11"/>
      <c r="C114" s="11"/>
      <c r="D114" s="11"/>
      <c r="E114" s="11"/>
      <c r="F114" s="11"/>
      <c r="G114" s="11"/>
      <c r="H114" s="11"/>
      <c r="I114" s="11"/>
      <c r="J114" s="11"/>
      <c r="K114" s="11"/>
      <c r="L114" s="11"/>
      <c r="M114" s="11"/>
      <c r="N114" s="11"/>
      <c r="O114" s="11"/>
      <c r="P114" s="11"/>
      <c r="Q114" s="11"/>
      <c r="R114" s="11"/>
      <c r="S114" s="11"/>
      <c r="T114" s="11"/>
      <c r="U114" s="11"/>
    </row>
    <row r="115" spans="2:24" ht="21.75" x14ac:dyDescent="0.5">
      <c r="B115" s="11"/>
      <c r="C115" s="11"/>
      <c r="D115" s="11"/>
      <c r="E115" s="11"/>
      <c r="F115" s="11"/>
      <c r="G115" s="11"/>
      <c r="H115" s="11"/>
      <c r="I115" s="11"/>
      <c r="J115" s="11"/>
      <c r="K115" s="11"/>
      <c r="L115" s="11"/>
      <c r="M115" s="11"/>
      <c r="N115" s="11"/>
      <c r="O115" s="11"/>
      <c r="P115" s="11"/>
      <c r="Q115" s="11"/>
      <c r="R115" s="11"/>
      <c r="S115" s="11"/>
      <c r="T115" s="11"/>
      <c r="U115" s="11"/>
    </row>
    <row r="116" spans="2:24" ht="21.75" x14ac:dyDescent="0.5">
      <c r="B116" s="11"/>
      <c r="C116" s="11"/>
      <c r="D116" s="11"/>
      <c r="E116" s="11"/>
      <c r="F116" s="11"/>
      <c r="G116" s="11"/>
      <c r="H116" s="11"/>
      <c r="I116" s="11"/>
      <c r="J116" s="11"/>
      <c r="K116" s="11"/>
      <c r="L116" s="11"/>
      <c r="M116" s="11"/>
      <c r="N116" s="11"/>
      <c r="O116" s="11"/>
      <c r="P116" s="11"/>
      <c r="Q116" s="11"/>
      <c r="R116" s="11"/>
      <c r="S116" s="11"/>
      <c r="T116" s="11"/>
      <c r="U116" s="11"/>
    </row>
    <row r="117" spans="2:24" ht="21.75" x14ac:dyDescent="0.5">
      <c r="B117" s="11"/>
      <c r="C117" s="11"/>
      <c r="D117" s="11"/>
      <c r="E117" s="11"/>
      <c r="F117" s="11"/>
      <c r="G117" s="11"/>
      <c r="H117" s="11"/>
      <c r="I117" s="11"/>
      <c r="J117" s="11"/>
      <c r="K117" s="11"/>
      <c r="L117" s="11"/>
      <c r="M117" s="11"/>
      <c r="N117" s="11"/>
      <c r="O117" s="11"/>
      <c r="P117" s="11"/>
      <c r="Q117" s="11"/>
      <c r="R117" s="11"/>
      <c r="S117" s="11"/>
      <c r="T117" s="11"/>
      <c r="U117" s="11"/>
    </row>
    <row r="118" spans="2:24" ht="21.75" x14ac:dyDescent="0.5">
      <c r="B118" s="11"/>
      <c r="C118" s="11"/>
      <c r="D118" s="11"/>
      <c r="E118" s="11"/>
      <c r="F118" s="11"/>
      <c r="G118" s="11"/>
      <c r="H118" s="11"/>
      <c r="I118" s="11"/>
      <c r="J118" s="11"/>
      <c r="K118" s="11"/>
      <c r="L118" s="11"/>
      <c r="M118" s="11"/>
      <c r="N118" s="11"/>
      <c r="O118" s="11"/>
      <c r="P118" s="11"/>
      <c r="Q118" s="11"/>
      <c r="R118" s="11"/>
      <c r="S118" s="11"/>
      <c r="T118" s="11"/>
      <c r="U118" s="11"/>
    </row>
    <row r="119" spans="2:24" ht="21.75" x14ac:dyDescent="0.5">
      <c r="B119" s="11"/>
      <c r="C119" s="11"/>
      <c r="D119" s="11"/>
      <c r="E119" s="11"/>
      <c r="F119" s="11"/>
      <c r="G119" s="11"/>
      <c r="H119" s="11"/>
      <c r="I119" s="11"/>
      <c r="J119" s="11"/>
      <c r="K119" s="11"/>
      <c r="L119" s="11"/>
      <c r="M119" s="11"/>
      <c r="N119" s="11"/>
      <c r="O119" s="11"/>
      <c r="P119" s="11"/>
      <c r="Q119" s="11"/>
      <c r="R119" s="11"/>
      <c r="S119" s="11"/>
      <c r="T119" s="11"/>
      <c r="U119" s="11"/>
    </row>
    <row r="120" spans="2:24" ht="21.75" x14ac:dyDescent="0.5">
      <c r="B120" s="11"/>
      <c r="C120" s="11"/>
      <c r="D120" s="11"/>
      <c r="E120" s="11"/>
      <c r="F120" s="11"/>
      <c r="G120" s="11"/>
      <c r="H120" s="11"/>
      <c r="I120" s="11"/>
      <c r="J120" s="11"/>
      <c r="K120" s="11"/>
      <c r="L120" s="11"/>
      <c r="M120" s="11"/>
      <c r="N120" s="11"/>
      <c r="O120" s="11"/>
      <c r="P120" s="11"/>
      <c r="Q120" s="11"/>
      <c r="R120" s="11"/>
      <c r="S120" s="11"/>
      <c r="T120" s="11"/>
      <c r="U120" s="11"/>
    </row>
    <row r="121" spans="2:24" ht="21.75" x14ac:dyDescent="0.5">
      <c r="B121" s="11"/>
      <c r="C121" s="11"/>
      <c r="D121" s="11"/>
      <c r="E121" s="11"/>
      <c r="F121" s="11"/>
      <c r="G121" s="11"/>
      <c r="H121" s="11"/>
      <c r="I121" s="11"/>
      <c r="J121" s="11"/>
      <c r="K121" s="11"/>
      <c r="L121" s="11"/>
      <c r="M121" s="11"/>
      <c r="N121" s="11"/>
      <c r="O121" s="11"/>
      <c r="P121" s="11"/>
      <c r="Q121" s="11"/>
      <c r="R121" s="11"/>
      <c r="S121" s="11"/>
      <c r="T121" s="11"/>
      <c r="U121" s="11"/>
    </row>
    <row r="122" spans="2:24" ht="21.75" x14ac:dyDescent="0.5">
      <c r="B122" s="11"/>
      <c r="C122" s="11"/>
      <c r="D122" s="11"/>
      <c r="E122" s="11"/>
      <c r="F122" s="11"/>
      <c r="G122" s="11"/>
      <c r="H122" s="11"/>
      <c r="I122" s="11"/>
      <c r="J122" s="11"/>
      <c r="K122" s="11"/>
      <c r="L122" s="11"/>
      <c r="M122" s="11"/>
      <c r="N122" s="11"/>
      <c r="O122" s="11"/>
      <c r="P122" s="11"/>
      <c r="Q122" s="11"/>
      <c r="R122" s="11"/>
      <c r="S122" s="11"/>
      <c r="T122" s="11"/>
      <c r="U122" s="11"/>
    </row>
    <row r="123" spans="2:24" ht="21.75" x14ac:dyDescent="0.5">
      <c r="B123" s="11"/>
      <c r="C123" s="11"/>
      <c r="D123" s="11"/>
      <c r="E123" s="11"/>
      <c r="F123" s="11"/>
      <c r="G123" s="11"/>
      <c r="H123" s="11"/>
      <c r="I123" s="11"/>
      <c r="J123" s="11"/>
      <c r="K123" s="11"/>
      <c r="L123" s="11"/>
      <c r="M123" s="11"/>
      <c r="N123" s="11"/>
      <c r="O123" s="11"/>
      <c r="P123" s="11"/>
      <c r="Q123" s="11"/>
      <c r="R123" s="11"/>
      <c r="S123" s="11"/>
      <c r="T123" s="11"/>
      <c r="U123" s="11"/>
    </row>
  </sheetData>
  <mergeCells count="12">
    <mergeCell ref="X4:AO4"/>
    <mergeCell ref="B9:B11"/>
    <mergeCell ref="D9:D11"/>
    <mergeCell ref="F9:F11"/>
    <mergeCell ref="U9:U11"/>
    <mergeCell ref="E9:E11"/>
    <mergeCell ref="G9:G11"/>
    <mergeCell ref="H9:H11"/>
    <mergeCell ref="I9:K9"/>
    <mergeCell ref="L9:T9"/>
    <mergeCell ref="B4:K4"/>
    <mergeCell ref="L4:U4"/>
  </mergeCells>
  <printOptions horizontalCentered="1"/>
  <pageMargins left="0.196850393700787" right="0.196850393700787" top="0.59055118110236204" bottom="0.59055118110236204" header="0.511811023622047" footer="0.511811023622047"/>
  <pageSetup paperSize="9" scale="47" orientation="portrait" r:id="rId1"/>
  <headerFooter alignWithMargins="0">
    <oddFooter>&amp;C&amp;"Times New Roman,Regular"&amp;20- &amp;P+65 -</oddFooter>
  </headerFooter>
  <colBreaks count="1" manualBreakCount="1">
    <brk id="11" max="67" man="1"/>
  </col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70"/>
  <sheetViews>
    <sheetView rightToLeft="1" view="pageBreakPreview" zoomScale="50" zoomScaleNormal="50" zoomScaleSheetLayoutView="50" workbookViewId="0"/>
  </sheetViews>
  <sheetFormatPr defaultRowHeight="21.75" x14ac:dyDescent="0.5"/>
  <cols>
    <col min="1" max="1" width="9.140625" style="11"/>
    <col min="2" max="2" width="13.7109375" style="9" customWidth="1"/>
    <col min="3" max="3" width="103.140625" style="11" customWidth="1"/>
    <col min="4" max="4" width="12.42578125" style="9" customWidth="1"/>
    <col min="5" max="5" width="101.85546875" style="11" customWidth="1"/>
    <col min="6" max="6" width="14.7109375" style="9" customWidth="1"/>
    <col min="7" max="16384" width="9.140625" style="11"/>
  </cols>
  <sheetData>
    <row r="1" spans="2:13" s="5" customFormat="1" ht="19.5" customHeight="1" x14ac:dyDescent="0.65">
      <c r="B1" s="1"/>
      <c r="C1" s="2"/>
      <c r="D1" s="3"/>
      <c r="E1" s="4"/>
      <c r="F1" s="3"/>
      <c r="G1" s="2"/>
      <c r="H1" s="2"/>
      <c r="I1" s="2"/>
      <c r="J1" s="2"/>
      <c r="K1" s="2"/>
      <c r="L1" s="2"/>
      <c r="M1" s="2"/>
    </row>
    <row r="2" spans="2:13" s="8" customFormat="1" ht="36.75" x14ac:dyDescent="0.85">
      <c r="B2" s="6"/>
      <c r="C2" s="1771" t="s">
        <v>1613</v>
      </c>
      <c r="D2" s="1771"/>
      <c r="E2" s="1771"/>
      <c r="F2" s="7"/>
    </row>
    <row r="3" spans="2:13" s="5" customFormat="1" ht="17.25" customHeight="1" x14ac:dyDescent="0.85">
      <c r="B3" s="1"/>
      <c r="C3" s="1578"/>
      <c r="D3" s="1546"/>
      <c r="E3" s="752"/>
      <c r="F3" s="3"/>
      <c r="G3" s="2"/>
      <c r="H3" s="2"/>
      <c r="I3" s="2"/>
      <c r="J3" s="2"/>
      <c r="K3" s="2"/>
      <c r="L3" s="2"/>
      <c r="M3" s="2"/>
    </row>
    <row r="4" spans="2:13" ht="36.75" x14ac:dyDescent="0.85">
      <c r="C4" s="1771" t="s">
        <v>1948</v>
      </c>
      <c r="D4" s="1771"/>
      <c r="E4" s="1771"/>
      <c r="F4" s="10"/>
    </row>
    <row r="5" spans="2:13" s="5" customFormat="1" ht="19.5" customHeight="1" thickBot="1" x14ac:dyDescent="0.7">
      <c r="B5" s="1"/>
      <c r="C5" s="2"/>
      <c r="D5" s="3"/>
      <c r="E5" s="4"/>
      <c r="F5" s="3"/>
      <c r="G5" s="2"/>
      <c r="H5" s="2"/>
      <c r="I5" s="2"/>
      <c r="J5" s="2"/>
      <c r="K5" s="2"/>
      <c r="L5" s="2"/>
      <c r="M5" s="2"/>
    </row>
    <row r="6" spans="2:13" ht="8.25" customHeight="1" thickTop="1" x14ac:dyDescent="0.5">
      <c r="B6" s="38"/>
      <c r="C6" s="39"/>
      <c r="D6" s="40"/>
      <c r="E6" s="39"/>
      <c r="F6" s="41"/>
    </row>
    <row r="7" spans="2:13" ht="21" customHeight="1" x14ac:dyDescent="0.5">
      <c r="B7" s="16"/>
      <c r="C7" s="17"/>
      <c r="D7" s="18"/>
      <c r="E7" s="17"/>
      <c r="F7" s="19"/>
    </row>
    <row r="8" spans="2:13" s="20" customFormat="1" ht="21.2" customHeight="1" x14ac:dyDescent="0.7">
      <c r="B8" s="753" t="s">
        <v>1024</v>
      </c>
      <c r="C8" s="754" t="s">
        <v>907</v>
      </c>
      <c r="D8" s="754" t="s">
        <v>908</v>
      </c>
      <c r="E8" s="755" t="s">
        <v>1023</v>
      </c>
      <c r="F8" s="756" t="s">
        <v>1025</v>
      </c>
    </row>
    <row r="9" spans="2:13" s="20" customFormat="1" ht="21" customHeight="1" x14ac:dyDescent="0.7">
      <c r="B9" s="757"/>
      <c r="C9" s="758"/>
      <c r="D9" s="759" t="s">
        <v>1140</v>
      </c>
      <c r="E9" s="758"/>
      <c r="F9" s="760"/>
    </row>
    <row r="10" spans="2:13" s="20" customFormat="1" ht="9.75" customHeight="1" x14ac:dyDescent="0.65">
      <c r="B10" s="21"/>
      <c r="C10" s="22"/>
      <c r="D10" s="23"/>
      <c r="E10" s="24"/>
      <c r="F10" s="25"/>
    </row>
    <row r="11" spans="2:13" s="20" customFormat="1" ht="27.75" customHeight="1" x14ac:dyDescent="0.65">
      <c r="B11" s="21"/>
      <c r="C11" s="1618" t="s">
        <v>1738</v>
      </c>
      <c r="D11" s="299" t="s">
        <v>1741</v>
      </c>
      <c r="E11" s="1619" t="s">
        <v>1739</v>
      </c>
      <c r="F11" s="25"/>
    </row>
    <row r="12" spans="2:13" s="302" customFormat="1" ht="23.25" customHeight="1" x14ac:dyDescent="0.65">
      <c r="B12" s="297"/>
      <c r="C12" s="298" t="s">
        <v>1684</v>
      </c>
      <c r="D12" s="299" t="s">
        <v>1870</v>
      </c>
      <c r="E12" s="300" t="s">
        <v>1224</v>
      </c>
      <c r="F12" s="301"/>
    </row>
    <row r="13" spans="2:13" s="8" customFormat="1" ht="23.25" customHeight="1" x14ac:dyDescent="0.65">
      <c r="B13" s="303">
        <v>1</v>
      </c>
      <c r="C13" s="1745" t="s">
        <v>1685</v>
      </c>
      <c r="D13" s="304" t="s">
        <v>1141</v>
      </c>
      <c r="E13" s="1748" t="s">
        <v>1026</v>
      </c>
      <c r="F13" s="306">
        <v>1</v>
      </c>
    </row>
    <row r="14" spans="2:13" s="8" customFormat="1" ht="23.25" customHeight="1" x14ac:dyDescent="0.65">
      <c r="B14" s="303">
        <v>2</v>
      </c>
      <c r="C14" s="1746" t="s">
        <v>1819</v>
      </c>
      <c r="D14" s="304" t="s">
        <v>1142</v>
      </c>
      <c r="E14" s="1749" t="s">
        <v>1820</v>
      </c>
      <c r="F14" s="306">
        <v>2</v>
      </c>
    </row>
    <row r="15" spans="2:13" s="8" customFormat="1" ht="23.25" customHeight="1" x14ac:dyDescent="0.65">
      <c r="B15" s="303">
        <v>3</v>
      </c>
      <c r="C15" s="1746" t="s">
        <v>1158</v>
      </c>
      <c r="D15" s="304" t="s">
        <v>1143</v>
      </c>
      <c r="E15" s="1749" t="s">
        <v>1953</v>
      </c>
      <c r="F15" s="306">
        <v>3</v>
      </c>
    </row>
    <row r="16" spans="2:13" s="8" customFormat="1" ht="23.25" customHeight="1" x14ac:dyDescent="0.65">
      <c r="B16" s="303">
        <v>4</v>
      </c>
      <c r="C16" s="1746" t="s">
        <v>1126</v>
      </c>
      <c r="D16" s="304" t="s">
        <v>1650</v>
      </c>
      <c r="E16" s="1749" t="s">
        <v>1127</v>
      </c>
      <c r="F16" s="306">
        <v>4</v>
      </c>
    </row>
    <row r="17" spans="2:6" s="8" customFormat="1" ht="23.25" customHeight="1" x14ac:dyDescent="0.65">
      <c r="B17" s="309">
        <v>5</v>
      </c>
      <c r="C17" s="1746" t="s">
        <v>1674</v>
      </c>
      <c r="D17" s="304" t="s">
        <v>1144</v>
      </c>
      <c r="E17" s="1749" t="s">
        <v>1644</v>
      </c>
      <c r="F17" s="310">
        <v>5</v>
      </c>
    </row>
    <row r="18" spans="2:6" s="8" customFormat="1" ht="54.75" customHeight="1" x14ac:dyDescent="0.65">
      <c r="B18" s="1522">
        <v>6</v>
      </c>
      <c r="C18" s="1747" t="s">
        <v>1949</v>
      </c>
      <c r="D18" s="304" t="s">
        <v>1145</v>
      </c>
      <c r="E18" s="1750" t="s">
        <v>1954</v>
      </c>
      <c r="F18" s="1523">
        <v>6</v>
      </c>
    </row>
    <row r="19" spans="2:6" s="8" customFormat="1" ht="28.5" customHeight="1" x14ac:dyDescent="0.65">
      <c r="B19" s="303">
        <v>7</v>
      </c>
      <c r="C19" s="1746" t="s">
        <v>1950</v>
      </c>
      <c r="D19" s="304" t="s">
        <v>1146</v>
      </c>
      <c r="E19" s="1750" t="s">
        <v>1955</v>
      </c>
      <c r="F19" s="306">
        <v>7</v>
      </c>
    </row>
    <row r="20" spans="2:6" s="8" customFormat="1" ht="48.75" customHeight="1" x14ac:dyDescent="0.65">
      <c r="B20" s="303">
        <v>8</v>
      </c>
      <c r="C20" s="1747" t="s">
        <v>1951</v>
      </c>
      <c r="D20" s="304" t="s">
        <v>1147</v>
      </c>
      <c r="E20" s="1750" t="s">
        <v>1956</v>
      </c>
      <c r="F20" s="306">
        <v>8</v>
      </c>
    </row>
    <row r="21" spans="2:6" s="8" customFormat="1" ht="50.25" customHeight="1" x14ac:dyDescent="0.65">
      <c r="B21" s="303">
        <v>9</v>
      </c>
      <c r="C21" s="1747" t="s">
        <v>1952</v>
      </c>
      <c r="D21" s="304" t="s">
        <v>1223</v>
      </c>
      <c r="E21" s="1750" t="s">
        <v>1957</v>
      </c>
      <c r="F21" s="306">
        <v>9</v>
      </c>
    </row>
    <row r="22" spans="2:6" s="8" customFormat="1" ht="23.25" customHeight="1" x14ac:dyDescent="0.65">
      <c r="B22" s="303">
        <v>10</v>
      </c>
      <c r="C22" s="1746" t="s">
        <v>1132</v>
      </c>
      <c r="D22" s="304" t="s">
        <v>1223</v>
      </c>
      <c r="E22" s="1749" t="s">
        <v>1128</v>
      </c>
      <c r="F22" s="306">
        <v>10</v>
      </c>
    </row>
    <row r="23" spans="2:6" s="8" customFormat="1" ht="23.25" customHeight="1" x14ac:dyDescent="0.65">
      <c r="B23" s="303">
        <v>11</v>
      </c>
      <c r="C23" s="1746" t="s">
        <v>1686</v>
      </c>
      <c r="D23" s="304" t="s">
        <v>1148</v>
      </c>
      <c r="E23" s="1751" t="s">
        <v>1027</v>
      </c>
      <c r="F23" s="306">
        <v>11</v>
      </c>
    </row>
    <row r="24" spans="2:6" s="8" customFormat="1" ht="23.25" customHeight="1" x14ac:dyDescent="0.65">
      <c r="B24" s="303">
        <v>12</v>
      </c>
      <c r="C24" s="307" t="s">
        <v>1690</v>
      </c>
      <c r="D24" s="304" t="s">
        <v>1844</v>
      </c>
      <c r="E24" s="305" t="s">
        <v>1161</v>
      </c>
      <c r="F24" s="306">
        <v>12</v>
      </c>
    </row>
    <row r="25" spans="2:6" s="8" customFormat="1" ht="23.25" customHeight="1" x14ac:dyDescent="0.65">
      <c r="B25" s="303">
        <v>13</v>
      </c>
      <c r="C25" s="307" t="s">
        <v>1675</v>
      </c>
      <c r="D25" s="304" t="s">
        <v>1845</v>
      </c>
      <c r="E25" s="311" t="s">
        <v>1133</v>
      </c>
      <c r="F25" s="306">
        <v>13</v>
      </c>
    </row>
    <row r="26" spans="2:6" s="8" customFormat="1" ht="23.25" customHeight="1" x14ac:dyDescent="0.65">
      <c r="B26" s="303">
        <v>14</v>
      </c>
      <c r="C26" s="307" t="s">
        <v>1676</v>
      </c>
      <c r="D26" s="304" t="s">
        <v>1845</v>
      </c>
      <c r="E26" s="311" t="s">
        <v>1129</v>
      </c>
      <c r="F26" s="306">
        <v>14</v>
      </c>
    </row>
    <row r="27" spans="2:6" s="8" customFormat="1" ht="23.25" customHeight="1" x14ac:dyDescent="0.65">
      <c r="B27" s="303">
        <v>15</v>
      </c>
      <c r="C27" s="307" t="s">
        <v>1688</v>
      </c>
      <c r="D27" s="304" t="s">
        <v>1651</v>
      </c>
      <c r="E27" s="305" t="s">
        <v>1225</v>
      </c>
      <c r="F27" s="306">
        <v>15</v>
      </c>
    </row>
    <row r="28" spans="2:6" s="8" customFormat="1" ht="23.25" customHeight="1" x14ac:dyDescent="0.65">
      <c r="B28" s="303">
        <v>16</v>
      </c>
      <c r="C28" s="307" t="s">
        <v>1689</v>
      </c>
      <c r="D28" s="304" t="s">
        <v>1652</v>
      </c>
      <c r="E28" s="305" t="s">
        <v>1159</v>
      </c>
      <c r="F28" s="306">
        <v>16</v>
      </c>
    </row>
    <row r="29" spans="2:6" s="8" customFormat="1" ht="23.25" customHeight="1" x14ac:dyDescent="0.65">
      <c r="B29" s="303">
        <v>17</v>
      </c>
      <c r="C29" s="312" t="s">
        <v>1448</v>
      </c>
      <c r="D29" s="304" t="s">
        <v>1846</v>
      </c>
      <c r="E29" s="313" t="s">
        <v>1425</v>
      </c>
      <c r="F29" s="306">
        <v>17</v>
      </c>
    </row>
    <row r="30" spans="2:6" s="8" customFormat="1" ht="23.25" customHeight="1" x14ac:dyDescent="0.65">
      <c r="B30" s="303">
        <v>18</v>
      </c>
      <c r="C30" s="307" t="s">
        <v>1160</v>
      </c>
      <c r="D30" s="304" t="s">
        <v>1847</v>
      </c>
      <c r="E30" s="308" t="s">
        <v>1226</v>
      </c>
      <c r="F30" s="306">
        <v>18</v>
      </c>
    </row>
    <row r="31" spans="2:6" s="8" customFormat="1" ht="23.25" customHeight="1" x14ac:dyDescent="0.65">
      <c r="B31" s="297"/>
      <c r="C31" s="298" t="s">
        <v>1426</v>
      </c>
      <c r="D31" s="299" t="s">
        <v>1853</v>
      </c>
      <c r="E31" s="314" t="s">
        <v>1705</v>
      </c>
      <c r="F31" s="301"/>
    </row>
    <row r="32" spans="2:6" s="8" customFormat="1" ht="23.25" customHeight="1" x14ac:dyDescent="0.65">
      <c r="B32" s="303">
        <v>19</v>
      </c>
      <c r="C32" s="312" t="s">
        <v>1691</v>
      </c>
      <c r="D32" s="304" t="s">
        <v>1854</v>
      </c>
      <c r="E32" s="313" t="s">
        <v>1564</v>
      </c>
      <c r="F32" s="306">
        <v>19</v>
      </c>
    </row>
    <row r="33" spans="2:6" s="302" customFormat="1" ht="23.25" customHeight="1" x14ac:dyDescent="0.65">
      <c r="B33" s="303">
        <v>20</v>
      </c>
      <c r="C33" s="312" t="s">
        <v>1445</v>
      </c>
      <c r="D33" s="304" t="s">
        <v>1855</v>
      </c>
      <c r="E33" s="313" t="s">
        <v>1447</v>
      </c>
      <c r="F33" s="306">
        <v>20</v>
      </c>
    </row>
    <row r="34" spans="2:6" s="8" customFormat="1" ht="23.25" customHeight="1" x14ac:dyDescent="0.65">
      <c r="B34" s="303">
        <v>21</v>
      </c>
      <c r="C34" s="312" t="s">
        <v>1446</v>
      </c>
      <c r="D34" s="304" t="s">
        <v>1856</v>
      </c>
      <c r="E34" s="313" t="s">
        <v>1706</v>
      </c>
      <c r="F34" s="306">
        <v>21</v>
      </c>
    </row>
    <row r="35" spans="2:6" s="8" customFormat="1" ht="23.25" customHeight="1" x14ac:dyDescent="0.65">
      <c r="B35" s="303"/>
      <c r="C35" s="298" t="s">
        <v>1692</v>
      </c>
      <c r="D35" s="299" t="s">
        <v>1859</v>
      </c>
      <c r="E35" s="300" t="s">
        <v>1427</v>
      </c>
      <c r="F35" s="306"/>
    </row>
    <row r="36" spans="2:6" s="8" customFormat="1" ht="23.25" customHeight="1" x14ac:dyDescent="0.65">
      <c r="B36" s="303">
        <v>22</v>
      </c>
      <c r="C36" s="307" t="s">
        <v>1693</v>
      </c>
      <c r="D36" s="304" t="s">
        <v>1857</v>
      </c>
      <c r="E36" s="315" t="s">
        <v>1153</v>
      </c>
      <c r="F36" s="306">
        <v>22</v>
      </c>
    </row>
    <row r="37" spans="2:6" s="302" customFormat="1" ht="23.25" customHeight="1" x14ac:dyDescent="0.65">
      <c r="B37" s="303">
        <v>23</v>
      </c>
      <c r="C37" s="307" t="s">
        <v>1694</v>
      </c>
      <c r="D37" s="304" t="s">
        <v>1858</v>
      </c>
      <c r="E37" s="315" t="s">
        <v>1228</v>
      </c>
      <c r="F37" s="306">
        <v>23</v>
      </c>
    </row>
    <row r="38" spans="2:6" s="8" customFormat="1" ht="23.25" customHeight="1" x14ac:dyDescent="0.65">
      <c r="B38" s="303"/>
      <c r="C38" s="298" t="s">
        <v>1806</v>
      </c>
      <c r="D38" s="299" t="s">
        <v>1860</v>
      </c>
      <c r="E38" s="300" t="s">
        <v>1715</v>
      </c>
      <c r="F38" s="306"/>
    </row>
    <row r="39" spans="2:6" s="8" customFormat="1" ht="23.25" customHeight="1" x14ac:dyDescent="0.65">
      <c r="B39" s="303">
        <v>24</v>
      </c>
      <c r="C39" s="307" t="s">
        <v>1677</v>
      </c>
      <c r="D39" s="304" t="s">
        <v>1861</v>
      </c>
      <c r="E39" s="315" t="s">
        <v>1678</v>
      </c>
      <c r="F39" s="306">
        <v>24</v>
      </c>
    </row>
    <row r="40" spans="2:6" s="302" customFormat="1" ht="23.25" customHeight="1" x14ac:dyDescent="0.65">
      <c r="B40" s="303">
        <v>25</v>
      </c>
      <c r="C40" s="307" t="s">
        <v>1664</v>
      </c>
      <c r="D40" s="304" t="s">
        <v>1862</v>
      </c>
      <c r="E40" s="315" t="s">
        <v>1665</v>
      </c>
      <c r="F40" s="306">
        <v>25</v>
      </c>
    </row>
    <row r="41" spans="2:6" s="8" customFormat="1" ht="23.25" customHeight="1" x14ac:dyDescent="0.65">
      <c r="B41" s="303">
        <v>26</v>
      </c>
      <c r="C41" s="307" t="s">
        <v>1683</v>
      </c>
      <c r="D41" s="304" t="s">
        <v>1863</v>
      </c>
      <c r="E41" s="315" t="s">
        <v>1227</v>
      </c>
      <c r="F41" s="306">
        <v>26</v>
      </c>
    </row>
    <row r="42" spans="2:6" s="8" customFormat="1" ht="23.25" customHeight="1" x14ac:dyDescent="0.65">
      <c r="B42" s="303">
        <v>27</v>
      </c>
      <c r="C42" s="307" t="s">
        <v>1532</v>
      </c>
      <c r="D42" s="304" t="s">
        <v>1863</v>
      </c>
      <c r="E42" s="315" t="s">
        <v>1531</v>
      </c>
      <c r="F42" s="306">
        <v>27</v>
      </c>
    </row>
    <row r="43" spans="2:6" s="8" customFormat="1" ht="23.25" customHeight="1" x14ac:dyDescent="0.65">
      <c r="B43" s="303">
        <v>28</v>
      </c>
      <c r="C43" s="1514" t="s">
        <v>1723</v>
      </c>
      <c r="D43" s="304" t="s">
        <v>1864</v>
      </c>
      <c r="E43" s="316" t="s">
        <v>1028</v>
      </c>
      <c r="F43" s="306">
        <v>28</v>
      </c>
    </row>
    <row r="44" spans="2:6" s="8" customFormat="1" ht="23.25" customHeight="1" x14ac:dyDescent="0.65">
      <c r="B44" s="303">
        <v>29</v>
      </c>
      <c r="C44" s="307" t="s">
        <v>1695</v>
      </c>
      <c r="D44" s="304" t="s">
        <v>1653</v>
      </c>
      <c r="E44" s="315" t="s">
        <v>1029</v>
      </c>
      <c r="F44" s="306">
        <v>29</v>
      </c>
    </row>
    <row r="45" spans="2:6" s="8" customFormat="1" ht="30" customHeight="1" x14ac:dyDescent="0.65">
      <c r="B45" s="303">
        <v>30</v>
      </c>
      <c r="C45" s="307" t="s">
        <v>1696</v>
      </c>
      <c r="D45" s="304" t="s">
        <v>1654</v>
      </c>
      <c r="E45" s="315" t="s">
        <v>1030</v>
      </c>
      <c r="F45" s="306">
        <v>30</v>
      </c>
    </row>
    <row r="46" spans="2:6" s="8" customFormat="1" ht="24.2" customHeight="1" x14ac:dyDescent="0.65">
      <c r="B46" s="303">
        <v>31</v>
      </c>
      <c r="C46" s="307" t="s">
        <v>1681</v>
      </c>
      <c r="D46" s="304" t="s">
        <v>1865</v>
      </c>
      <c r="E46" s="315" t="s">
        <v>1031</v>
      </c>
      <c r="F46" s="306">
        <v>31</v>
      </c>
    </row>
    <row r="47" spans="2:6" s="8" customFormat="1" ht="23.25" customHeight="1" x14ac:dyDescent="0.65">
      <c r="B47" s="303">
        <v>32</v>
      </c>
      <c r="C47" s="307" t="s">
        <v>1682</v>
      </c>
      <c r="D47" s="304" t="s">
        <v>1655</v>
      </c>
      <c r="E47" s="315" t="s">
        <v>1032</v>
      </c>
      <c r="F47" s="306">
        <v>32</v>
      </c>
    </row>
    <row r="48" spans="2:6" s="8" customFormat="1" ht="23.25" customHeight="1" x14ac:dyDescent="0.65">
      <c r="B48" s="303">
        <v>33</v>
      </c>
      <c r="C48" s="307" t="s">
        <v>1680</v>
      </c>
      <c r="D48" s="304" t="s">
        <v>1656</v>
      </c>
      <c r="E48" s="315" t="s">
        <v>1033</v>
      </c>
      <c r="F48" s="306">
        <v>33</v>
      </c>
    </row>
    <row r="49" spans="2:6" s="8" customFormat="1" ht="23.25" customHeight="1" x14ac:dyDescent="0.65">
      <c r="B49" s="303"/>
      <c r="C49" s="298" t="s">
        <v>1666</v>
      </c>
      <c r="D49" s="304" t="s">
        <v>1866</v>
      </c>
      <c r="E49" s="300" t="s">
        <v>1563</v>
      </c>
      <c r="F49" s="306"/>
    </row>
    <row r="50" spans="2:6" s="8" customFormat="1" ht="23.25" customHeight="1" x14ac:dyDescent="0.65">
      <c r="B50" s="303">
        <v>34</v>
      </c>
      <c r="C50" s="307" t="s">
        <v>1697</v>
      </c>
      <c r="D50" s="304" t="s">
        <v>1867</v>
      </c>
      <c r="E50" s="315" t="s">
        <v>1034</v>
      </c>
      <c r="F50" s="306">
        <v>34</v>
      </c>
    </row>
    <row r="51" spans="2:6" s="8" customFormat="1" ht="23.25" customHeight="1" x14ac:dyDescent="0.65">
      <c r="B51" s="303">
        <v>35</v>
      </c>
      <c r="C51" s="307" t="s">
        <v>1698</v>
      </c>
      <c r="D51" s="304" t="s">
        <v>1868</v>
      </c>
      <c r="E51" s="315" t="s">
        <v>1035</v>
      </c>
      <c r="F51" s="306">
        <v>35</v>
      </c>
    </row>
    <row r="52" spans="2:6" s="8" customFormat="1" ht="23.25" customHeight="1" x14ac:dyDescent="0.65">
      <c r="B52" s="303">
        <v>36</v>
      </c>
      <c r="C52" s="307" t="s">
        <v>1699</v>
      </c>
      <c r="D52" s="304" t="s">
        <v>1657</v>
      </c>
      <c r="E52" s="315" t="s">
        <v>1036</v>
      </c>
      <c r="F52" s="306">
        <v>36</v>
      </c>
    </row>
    <row r="53" spans="2:6" s="8" customFormat="1" ht="23.25" customHeight="1" x14ac:dyDescent="0.65">
      <c r="B53" s="303">
        <v>37</v>
      </c>
      <c r="C53" s="307" t="s">
        <v>1700</v>
      </c>
      <c r="D53" s="304" t="s">
        <v>1658</v>
      </c>
      <c r="E53" s="315" t="s">
        <v>1130</v>
      </c>
      <c r="F53" s="306">
        <v>37</v>
      </c>
    </row>
    <row r="54" spans="2:6" s="8" customFormat="1" ht="23.25" customHeight="1" x14ac:dyDescent="0.65">
      <c r="B54" s="303">
        <v>38</v>
      </c>
      <c r="C54" s="307" t="s">
        <v>1701</v>
      </c>
      <c r="D54" s="304" t="s">
        <v>1659</v>
      </c>
      <c r="E54" s="315" t="s">
        <v>1037</v>
      </c>
      <c r="F54" s="306">
        <v>38</v>
      </c>
    </row>
    <row r="55" spans="2:6" s="8" customFormat="1" ht="23.25" customHeight="1" x14ac:dyDescent="0.65">
      <c r="B55" s="303">
        <v>39</v>
      </c>
      <c r="C55" s="307" t="s">
        <v>1702</v>
      </c>
      <c r="D55" s="304" t="s">
        <v>1660</v>
      </c>
      <c r="E55" s="315" t="s">
        <v>1131</v>
      </c>
      <c r="F55" s="306">
        <v>39</v>
      </c>
    </row>
    <row r="56" spans="2:6" s="8" customFormat="1" ht="23.25" customHeight="1" x14ac:dyDescent="0.65">
      <c r="B56" s="303">
        <v>40</v>
      </c>
      <c r="C56" s="307" t="s">
        <v>1703</v>
      </c>
      <c r="D56" s="304" t="s">
        <v>1661</v>
      </c>
      <c r="E56" s="315" t="s">
        <v>1038</v>
      </c>
      <c r="F56" s="306">
        <v>40</v>
      </c>
    </row>
    <row r="57" spans="2:6" s="8" customFormat="1" ht="23.25" customHeight="1" x14ac:dyDescent="0.65">
      <c r="B57" s="303">
        <v>41</v>
      </c>
      <c r="C57" s="307" t="s">
        <v>1704</v>
      </c>
      <c r="D57" s="304" t="s">
        <v>1662</v>
      </c>
      <c r="E57" s="315" t="s">
        <v>1229</v>
      </c>
      <c r="F57" s="306">
        <v>41</v>
      </c>
    </row>
    <row r="58" spans="2:6" s="8" customFormat="1" ht="23.25" customHeight="1" x14ac:dyDescent="0.65">
      <c r="B58" s="303">
        <v>42</v>
      </c>
      <c r="C58" s="307" t="s">
        <v>1736</v>
      </c>
      <c r="D58" s="304" t="s">
        <v>1663</v>
      </c>
      <c r="E58" s="315" t="s">
        <v>1805</v>
      </c>
      <c r="F58" s="306">
        <v>42</v>
      </c>
    </row>
    <row r="59" spans="2:6" s="8" customFormat="1" ht="23.25" customHeight="1" x14ac:dyDescent="0.65">
      <c r="B59" s="303">
        <v>43</v>
      </c>
      <c r="C59" s="307" t="s">
        <v>1962</v>
      </c>
      <c r="D59" s="304" t="s">
        <v>1869</v>
      </c>
      <c r="E59" s="315" t="s">
        <v>1961</v>
      </c>
      <c r="F59" s="306">
        <v>43</v>
      </c>
    </row>
    <row r="60" spans="2:6" ht="18" customHeight="1" thickBot="1" x14ac:dyDescent="0.55000000000000004">
      <c r="B60" s="26"/>
      <c r="C60" s="27"/>
      <c r="D60" s="28"/>
      <c r="E60" s="29"/>
      <c r="F60" s="30"/>
    </row>
    <row r="61" spans="2:6" ht="22.5" thickTop="1" x14ac:dyDescent="0.5">
      <c r="C61" s="31"/>
      <c r="D61" s="32"/>
      <c r="E61" s="33"/>
    </row>
    <row r="62" spans="2:6" x14ac:dyDescent="0.5">
      <c r="C62" s="31"/>
      <c r="D62" s="32"/>
      <c r="E62" s="33"/>
    </row>
    <row r="63" spans="2:6" x14ac:dyDescent="0.5">
      <c r="C63" s="34"/>
      <c r="D63" s="32"/>
      <c r="E63" s="34"/>
    </row>
    <row r="64" spans="2:6" x14ac:dyDescent="0.5">
      <c r="C64" s="34"/>
      <c r="D64" s="32"/>
      <c r="E64" s="34"/>
    </row>
    <row r="65" spans="3:5" x14ac:dyDescent="0.5">
      <c r="C65" s="34"/>
      <c r="D65" s="32"/>
      <c r="E65" s="34"/>
    </row>
    <row r="66" spans="3:5" x14ac:dyDescent="0.5">
      <c r="C66" s="34"/>
      <c r="D66" s="32"/>
      <c r="E66" s="34"/>
    </row>
    <row r="67" spans="3:5" x14ac:dyDescent="0.5">
      <c r="C67" s="34"/>
      <c r="D67" s="32"/>
      <c r="E67" s="34"/>
    </row>
    <row r="68" spans="3:5" x14ac:dyDescent="0.5">
      <c r="C68" s="34"/>
      <c r="D68" s="32"/>
      <c r="E68" s="34"/>
    </row>
    <row r="69" spans="3:5" x14ac:dyDescent="0.5">
      <c r="C69" s="34"/>
      <c r="D69" s="32"/>
      <c r="E69" s="34"/>
    </row>
    <row r="70" spans="3:5" x14ac:dyDescent="0.5">
      <c r="C70" s="35"/>
      <c r="E70" s="35"/>
    </row>
  </sheetData>
  <mergeCells count="2">
    <mergeCell ref="C2:E2"/>
    <mergeCell ref="C4:E4"/>
  </mergeCells>
  <hyperlinks>
    <hyperlink ref="D11" location="'أهم المصطلحات الاقتصادية'!A1" display="أ"/>
    <hyperlink ref="D13" location="جدول1!A1" display="3"/>
    <hyperlink ref="D24" location="'جدول 12 '!Print_Area" display="22"/>
    <hyperlink ref="D25" location="'جدول 13-14'!Print_Area" display="23"/>
    <hyperlink ref="D27" location="'جدول 15'!Print_Area" display="24"/>
    <hyperlink ref="D28" location="'جدول 16  '!Print_Area" display="25"/>
    <hyperlink ref="D30" location="'جدول 18'!Print_Area" display="28"/>
    <hyperlink ref="D36" location="'جدول 22'!Print_Area" display="37"/>
    <hyperlink ref="D37" location="'جدول 23'!Print_Area" display="38"/>
    <hyperlink ref="D39" location="'جدول 24'!Print_Area" display="41"/>
    <hyperlink ref="D40" location="'جدول 25'!Print_Area" display="42-43"/>
    <hyperlink ref="D41" location="'جدول 26-27'!Print_Area" display="44"/>
    <hyperlink ref="D43" location="'جدول 28'!Print_Area" display="45"/>
    <hyperlink ref="D44" location="'جدول 29  '!Print_Area" display="46"/>
    <hyperlink ref="D45" location="'جدول 30 '!Print_Area" display="47"/>
    <hyperlink ref="D46" location="'جدول 31  '!Print_Area" display="48-49"/>
    <hyperlink ref="D47" location="'جدول 32 '!Print_Area" display="50-51"/>
    <hyperlink ref="D48" location="'جدول 33 '!Print_Area" display="52-53"/>
    <hyperlink ref="D50" location="'جدول 34  '!Print_Area" display="57"/>
    <hyperlink ref="D51" location="'جدول 35  '!Print_Area" display="58"/>
    <hyperlink ref="D52" location="'جدول 36 '!Print_Area" display="59"/>
    <hyperlink ref="D53" location="'جدول 37  '!Print_Area" display="60"/>
    <hyperlink ref="D54" location="'جدول 38  '!Print_Area" display="61"/>
    <hyperlink ref="D55" location="'جدول 39  '!Print_Area" display="62"/>
    <hyperlink ref="D56" location="'جدول 40 '!Print_Area" display="63"/>
    <hyperlink ref="D57" location="'جدول 41 '!Print_Area" display="64"/>
    <hyperlink ref="D59" location="'جدول 43'!Print_Area" display="66-67"/>
    <hyperlink ref="D32" location="'جدول 19'!Print_Area" display="31"/>
    <hyperlink ref="D33" location="'جدول 20 '!Print_Area" display="32-33"/>
    <hyperlink ref="D34" location="'جدول 21 '!Print_Area" display="34"/>
    <hyperlink ref="D29" location="'جدول 17'!Print_Area" display="26-27"/>
    <hyperlink ref="D19" location="'جدول 7'!Print_Area" display="14-15"/>
    <hyperlink ref="D21" location="'جدول 9-10'!Print_Area" display="18-19"/>
    <hyperlink ref="D20" location="'جدول 8'!Print_Area" display="16-17"/>
    <hyperlink ref="D42" location="'جدول 26-27'!Print_Area" display="44"/>
    <hyperlink ref="D14" location="'جدول  2'!Print_Area" display="4-5"/>
    <hyperlink ref="D15" location="'جدول 3'!Print_Area" display="6-7"/>
    <hyperlink ref="D17" location="'جدول 5'!Print_Area" display="10-11"/>
    <hyperlink ref="D18" location="'جدول 6'!Print_Area" display="12-13"/>
    <hyperlink ref="D58" location="'جدول 42'!Print_Area" display="65"/>
    <hyperlink ref="D16" location="'جدول 4'!Print_Area" display="8-9"/>
    <hyperlink ref="D22" location="'جدول 9-10'!Print_Area" display="18-19"/>
    <hyperlink ref="D23" location="'جدول 11'!Print_Area" display="20-21"/>
    <hyperlink ref="D26" location="'جدول 13-14'!Print_Area" display="23"/>
  </hyperlinks>
  <printOptions horizontalCentered="1" verticalCentered="1"/>
  <pageMargins left="0.19685039370078741" right="0.19685039370078741" top="0.59055118110236227" bottom="0.59055118110236227" header="0.51181102362204722" footer="0.51181102362204722"/>
  <pageSetup paperSize="9" scale="4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157"/>
  <sheetViews>
    <sheetView rightToLeft="1" view="pageBreakPreview" zoomScale="50" zoomScaleNormal="50" zoomScaleSheetLayoutView="50" workbookViewId="0">
      <selection activeCell="T16" sqref="T16"/>
    </sheetView>
  </sheetViews>
  <sheetFormatPr defaultRowHeight="21.75" x14ac:dyDescent="0.5"/>
  <cols>
    <col min="1" max="1" width="9.140625" style="48"/>
    <col min="2" max="2" width="67.28515625" style="37" customWidth="1"/>
    <col min="3" max="3" width="13.28515625" style="48" hidden="1" customWidth="1"/>
    <col min="4" max="5" width="13.7109375" style="48" hidden="1" customWidth="1"/>
    <col min="6" max="6" width="14.85546875" style="48" hidden="1" customWidth="1"/>
    <col min="7" max="7" width="15.140625" style="48" hidden="1" customWidth="1"/>
    <col min="8" max="12" width="15.7109375" style="48" hidden="1" customWidth="1"/>
    <col min="13" max="13" width="1.140625" style="48" hidden="1" customWidth="1"/>
    <col min="14" max="14" width="15.140625" style="281" hidden="1" customWidth="1"/>
    <col min="15" max="15" width="16.5703125" style="48" hidden="1" customWidth="1"/>
    <col min="16" max="22" width="15.7109375" style="48" customWidth="1"/>
    <col min="23" max="23" width="70.85546875" style="37" customWidth="1"/>
    <col min="24" max="24" width="9.140625" style="48"/>
    <col min="25" max="25" width="11.85546875" style="48" bestFit="1" customWidth="1"/>
    <col min="26" max="16384" width="9.140625" style="48"/>
  </cols>
  <sheetData>
    <row r="2" spans="2:35"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5" s="1520" customFormat="1" ht="36.75" x14ac:dyDescent="0.85">
      <c r="B3" s="1771" t="s">
        <v>1136</v>
      </c>
      <c r="C3" s="1771"/>
      <c r="D3" s="1771"/>
      <c r="E3" s="1771"/>
      <c r="F3" s="1771"/>
      <c r="G3" s="1771"/>
      <c r="H3" s="1771"/>
      <c r="I3" s="1771"/>
      <c r="J3" s="1771"/>
      <c r="K3" s="1771"/>
      <c r="L3" s="1771"/>
      <c r="M3" s="1771"/>
      <c r="N3" s="1771"/>
      <c r="O3" s="1771"/>
      <c r="P3" s="1771"/>
      <c r="Q3" s="1771"/>
      <c r="R3" s="1771"/>
      <c r="S3" s="1771"/>
      <c r="T3" s="1771"/>
      <c r="U3" s="1771"/>
      <c r="V3" s="1771"/>
      <c r="W3" s="1771"/>
    </row>
    <row r="4" spans="2:35" s="1520" customFormat="1" ht="12.75" customHeight="1" x14ac:dyDescent="0.85">
      <c r="N4" s="395"/>
    </row>
    <row r="5" spans="2:35" s="1520" customFormat="1" ht="36.75" x14ac:dyDescent="0.85">
      <c r="B5" s="1771" t="s">
        <v>1137</v>
      </c>
      <c r="C5" s="1771"/>
      <c r="D5" s="1771"/>
      <c r="E5" s="1771"/>
      <c r="F5" s="1771"/>
      <c r="G5" s="1771"/>
      <c r="H5" s="1772"/>
      <c r="I5" s="1772"/>
      <c r="J5" s="1772"/>
      <c r="K5" s="1772"/>
      <c r="L5" s="1772"/>
      <c r="M5" s="1772"/>
      <c r="N5" s="1772"/>
      <c r="O5" s="1772"/>
      <c r="P5" s="1772"/>
      <c r="Q5" s="1772"/>
      <c r="R5" s="1772"/>
      <c r="S5" s="1772"/>
      <c r="T5" s="1772"/>
      <c r="U5" s="1772"/>
      <c r="V5" s="1772"/>
      <c r="W5" s="1772"/>
    </row>
    <row r="6" spans="2:35"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5" s="106" customFormat="1" ht="15" customHeight="1" x14ac:dyDescent="0.45">
      <c r="B7" s="98"/>
      <c r="N7" s="110"/>
      <c r="W7" s="100"/>
    </row>
    <row r="8" spans="2:35" s="76" customFormat="1" ht="1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5" s="1521" customFormat="1" ht="22.5" customHeight="1" thickTop="1" x14ac:dyDescent="0.7">
      <c r="B9" s="1768" t="s">
        <v>887</v>
      </c>
      <c r="C9" s="1758">
        <v>2002</v>
      </c>
      <c r="D9" s="1758">
        <v>2003</v>
      </c>
      <c r="E9" s="1758">
        <v>2004</v>
      </c>
      <c r="F9" s="1758">
        <v>2005</v>
      </c>
      <c r="G9" s="1758">
        <v>2006</v>
      </c>
      <c r="H9" s="1758">
        <v>2007</v>
      </c>
      <c r="I9" s="1758">
        <v>2008</v>
      </c>
      <c r="J9" s="1758">
        <v>2009</v>
      </c>
      <c r="K9" s="1758">
        <v>2010</v>
      </c>
      <c r="L9" s="1758">
        <v>2011</v>
      </c>
      <c r="M9" s="335"/>
      <c r="N9" s="1776" t="s">
        <v>1616</v>
      </c>
      <c r="O9" s="1758">
        <v>2012</v>
      </c>
      <c r="P9" s="1758">
        <v>2013</v>
      </c>
      <c r="Q9" s="1758">
        <v>2014</v>
      </c>
      <c r="R9" s="1758">
        <v>2015</v>
      </c>
      <c r="S9" s="1758">
        <v>2016</v>
      </c>
      <c r="T9" s="1758" t="s">
        <v>1585</v>
      </c>
      <c r="U9" s="1758" t="s">
        <v>1597</v>
      </c>
      <c r="V9" s="1399" t="s">
        <v>1631</v>
      </c>
      <c r="W9" s="1765" t="s">
        <v>886</v>
      </c>
    </row>
    <row r="10" spans="2:35" s="258" customFormat="1" ht="18.75" customHeight="1" x14ac:dyDescent="0.7">
      <c r="B10" s="1769"/>
      <c r="C10" s="1759"/>
      <c r="D10" s="1759"/>
      <c r="E10" s="1759"/>
      <c r="F10" s="1759"/>
      <c r="G10" s="1759"/>
      <c r="H10" s="1759"/>
      <c r="I10" s="1759"/>
      <c r="J10" s="1759"/>
      <c r="K10" s="1759"/>
      <c r="L10" s="1759"/>
      <c r="M10" s="336"/>
      <c r="N10" s="1777"/>
      <c r="O10" s="1759"/>
      <c r="P10" s="1759"/>
      <c r="Q10" s="1759"/>
      <c r="R10" s="1759"/>
      <c r="S10" s="1759"/>
      <c r="T10" s="1759"/>
      <c r="U10" s="1759"/>
      <c r="V10" s="1515" t="s">
        <v>377</v>
      </c>
      <c r="W10" s="1766"/>
    </row>
    <row r="11" spans="2:35" s="338" customFormat="1" ht="18.75" customHeight="1" x14ac:dyDescent="0.7">
      <c r="B11" s="1769"/>
      <c r="C11" s="1759"/>
      <c r="D11" s="1759"/>
      <c r="E11" s="1759"/>
      <c r="F11" s="1759"/>
      <c r="G11" s="1759"/>
      <c r="H11" s="1759"/>
      <c r="I11" s="1759"/>
      <c r="J11" s="1759"/>
      <c r="K11" s="1759"/>
      <c r="L11" s="1775"/>
      <c r="M11" s="337"/>
      <c r="N11" s="1778"/>
      <c r="O11" s="1775"/>
      <c r="P11" s="1760"/>
      <c r="Q11" s="1760"/>
      <c r="R11" s="1760"/>
      <c r="S11" s="1760"/>
      <c r="T11" s="1760"/>
      <c r="U11" s="1760"/>
      <c r="V11" s="1516" t="s">
        <v>151</v>
      </c>
      <c r="W11" s="1766"/>
    </row>
    <row r="12" spans="2:35" s="338" customFormat="1" ht="9" customHeight="1" x14ac:dyDescent="0.7">
      <c r="B12" s="373"/>
      <c r="C12" s="374"/>
      <c r="D12" s="374"/>
      <c r="E12" s="374"/>
      <c r="F12" s="374"/>
      <c r="G12" s="374"/>
      <c r="H12" s="374"/>
      <c r="I12" s="374"/>
      <c r="J12" s="374"/>
      <c r="K12" s="374"/>
      <c r="L12" s="375"/>
      <c r="M12" s="375"/>
      <c r="N12" s="376"/>
      <c r="O12" s="375"/>
      <c r="P12" s="375"/>
      <c r="Q12" s="375"/>
      <c r="R12" s="375"/>
      <c r="S12" s="375"/>
      <c r="T12" s="375"/>
      <c r="U12" s="375"/>
      <c r="V12" s="375"/>
      <c r="W12" s="377"/>
    </row>
    <row r="13" spans="2:35" s="360" customFormat="1" ht="61.5" x14ac:dyDescent="0.2">
      <c r="B13" s="952" t="s">
        <v>1468</v>
      </c>
      <c r="C13" s="916"/>
      <c r="D13" s="916"/>
      <c r="E13" s="916"/>
      <c r="F13" s="916"/>
      <c r="G13" s="916"/>
      <c r="H13" s="632"/>
      <c r="I13" s="916"/>
      <c r="J13" s="916"/>
      <c r="K13" s="916"/>
      <c r="L13" s="917"/>
      <c r="M13" s="917"/>
      <c r="N13" s="918"/>
      <c r="O13" s="917"/>
      <c r="P13" s="917"/>
      <c r="Q13" s="917"/>
      <c r="R13" s="917"/>
      <c r="S13" s="917"/>
      <c r="T13" s="917"/>
      <c r="U13" s="917"/>
      <c r="V13" s="917"/>
      <c r="W13" s="379" t="s">
        <v>764</v>
      </c>
    </row>
    <row r="14" spans="2:35" s="360" customFormat="1" ht="12.75" customHeight="1" x14ac:dyDescent="0.2">
      <c r="B14" s="454"/>
      <c r="C14" s="632"/>
      <c r="D14" s="632"/>
      <c r="E14" s="632"/>
      <c r="F14" s="632"/>
      <c r="G14" s="632"/>
      <c r="H14" s="632"/>
      <c r="I14" s="632"/>
      <c r="J14" s="632"/>
      <c r="K14" s="632"/>
      <c r="L14" s="633"/>
      <c r="M14" s="633"/>
      <c r="N14" s="919"/>
      <c r="O14" s="633"/>
      <c r="P14" s="633"/>
      <c r="Q14" s="633"/>
      <c r="R14" s="633"/>
      <c r="S14" s="633"/>
      <c r="T14" s="633"/>
      <c r="U14" s="633"/>
      <c r="V14" s="633"/>
      <c r="W14" s="617"/>
    </row>
    <row r="15" spans="2:35" s="360" customFormat="1" ht="26.25" customHeight="1" x14ac:dyDescent="0.2">
      <c r="B15" s="454" t="s">
        <v>175</v>
      </c>
      <c r="C15" s="642">
        <v>78609</v>
      </c>
      <c r="D15" s="361" t="e">
        <f t="shared" ref="D15:I15" si="0">+D16+D17</f>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20" t="e">
        <f t="shared" ref="N15:V15" si="1">+N16+N17</f>
        <v>#REF!</v>
      </c>
      <c r="O15" s="362" t="e">
        <f t="shared" si="1"/>
        <v>#REF!</v>
      </c>
      <c r="P15" s="921" t="e">
        <f t="shared" si="1"/>
        <v>#REF!</v>
      </c>
      <c r="Q15" s="921" t="e">
        <f t="shared" si="1"/>
        <v>#REF!</v>
      </c>
      <c r="R15" s="921" t="e">
        <f t="shared" si="1"/>
        <v>#REF!</v>
      </c>
      <c r="S15" s="921" t="e">
        <f t="shared" si="1"/>
        <v>#REF!</v>
      </c>
      <c r="T15" s="921" t="e">
        <f t="shared" si="1"/>
        <v>#REF!</v>
      </c>
      <c r="U15" s="921" t="e">
        <f t="shared" si="1"/>
        <v>#REF!</v>
      </c>
      <c r="V15" s="921" t="e">
        <f t="shared" si="1"/>
        <v>#REF!</v>
      </c>
      <c r="W15" s="617" t="s">
        <v>877</v>
      </c>
      <c r="X15" s="922"/>
      <c r="Y15" s="922"/>
      <c r="Z15" s="363"/>
      <c r="AA15" s="363"/>
      <c r="AB15" s="363"/>
      <c r="AC15" s="363"/>
      <c r="AD15" s="363"/>
      <c r="AE15" s="363"/>
      <c r="AF15" s="363"/>
      <c r="AG15" s="363"/>
      <c r="AH15" s="363"/>
    </row>
    <row r="16" spans="2:35" s="365" customFormat="1" ht="26.25" customHeight="1" x14ac:dyDescent="0.2">
      <c r="B16" s="618" t="s">
        <v>1134</v>
      </c>
      <c r="C16" s="589">
        <v>6388</v>
      </c>
      <c r="D16" s="331" t="e">
        <f>+#REF!-#REF!</f>
        <v>#REF!</v>
      </c>
      <c r="E16" s="331" t="e">
        <f>+#REF!-#REF!</f>
        <v>#REF!</v>
      </c>
      <c r="F16" s="331" t="e">
        <f>+#REF!-#REF!</f>
        <v>#REF!</v>
      </c>
      <c r="G16" s="331" t="e">
        <f>+#REF!-#REF!</f>
        <v>#REF!</v>
      </c>
      <c r="H16" s="331" t="e">
        <f>+#REF!-#REF!</f>
        <v>#REF!</v>
      </c>
      <c r="I16" s="331" t="e">
        <f>+#REF!-#REF!</f>
        <v>#REF!</v>
      </c>
      <c r="J16" s="331" t="e">
        <f>+#REF!-#REF!</f>
        <v>#REF!</v>
      </c>
      <c r="K16" s="331" t="e">
        <f>+#REF!-#REF!</f>
        <v>#REF!</v>
      </c>
      <c r="L16" s="923" t="e">
        <f>+#REF!-#REF!</f>
        <v>#REF!</v>
      </c>
      <c r="M16" s="329"/>
      <c r="N16" s="924" t="e">
        <f>+#REF!-#REF!</f>
        <v>#REF!</v>
      </c>
      <c r="O16" s="329" t="e">
        <f>+#REF!-#REF!</f>
        <v>#REF!</v>
      </c>
      <c r="P16" s="925" t="e">
        <f>+#REF!-#REF!</f>
        <v>#REF!</v>
      </c>
      <c r="Q16" s="925" t="e">
        <f>+#REF!-#REF!</f>
        <v>#REF!</v>
      </c>
      <c r="R16" s="925" t="e">
        <f>+#REF!-#REF!</f>
        <v>#REF!</v>
      </c>
      <c r="S16" s="925" t="e">
        <f>+#REF!-#REF!</f>
        <v>#REF!</v>
      </c>
      <c r="T16" s="925" t="e">
        <f>+#REF!-#REF!</f>
        <v>#REF!</v>
      </c>
      <c r="U16" s="925" t="e">
        <f>+#REF!-#REF!</f>
        <v>#REF!</v>
      </c>
      <c r="V16" s="925" t="e">
        <f>#REF!-#REF!</f>
        <v>#REF!</v>
      </c>
      <c r="W16" s="619" t="s">
        <v>1135</v>
      </c>
      <c r="X16" s="922"/>
      <c r="Y16" s="922"/>
      <c r="Z16" s="363"/>
      <c r="AA16" s="363"/>
      <c r="AB16" s="363"/>
      <c r="AC16" s="363"/>
      <c r="AD16" s="363"/>
      <c r="AE16" s="363"/>
      <c r="AF16" s="363"/>
      <c r="AG16" s="363"/>
      <c r="AH16" s="363"/>
    </row>
    <row r="17" spans="2:34" s="365" customFormat="1" ht="26.25" customHeight="1" x14ac:dyDescent="0.2">
      <c r="B17" s="618" t="s">
        <v>1501</v>
      </c>
      <c r="C17" s="589">
        <v>72221</v>
      </c>
      <c r="D17" s="331" t="e">
        <f>+#REF!-#REF!</f>
        <v>#REF!</v>
      </c>
      <c r="E17" s="331" t="e">
        <f>+#REF!-#REF!</f>
        <v>#REF!</v>
      </c>
      <c r="F17" s="923" t="e">
        <f>+#REF!-#REF!</f>
        <v>#REF!</v>
      </c>
      <c r="G17" s="923" t="e">
        <f>+#REF!-#REF!</f>
        <v>#REF!</v>
      </c>
      <c r="H17" s="923" t="e">
        <f>+#REF!-#REF!</f>
        <v>#REF!</v>
      </c>
      <c r="I17" s="923" t="e">
        <f>+#REF!-#REF!</f>
        <v>#REF!</v>
      </c>
      <c r="J17" s="331" t="e">
        <f>+#REF!-#REF!</f>
        <v>#REF!</v>
      </c>
      <c r="K17" s="331" t="e">
        <f>+#REF!-#REF!</f>
        <v>#REF!</v>
      </c>
      <c r="L17" s="923" t="e">
        <f>+#REF!-#REF!</f>
        <v>#REF!</v>
      </c>
      <c r="M17" s="926"/>
      <c r="N17" s="927" t="e">
        <f>+#REF!-#REF!</f>
        <v>#REF!</v>
      </c>
      <c r="O17" s="329" t="e">
        <f>+#REF!-#REF!</f>
        <v>#REF!</v>
      </c>
      <c r="P17" s="925" t="e">
        <f>+#REF!-#REF!</f>
        <v>#REF!</v>
      </c>
      <c r="Q17" s="925" t="e">
        <f>+#REF!-#REF!</f>
        <v>#REF!</v>
      </c>
      <c r="R17" s="925" t="e">
        <f>+#REF!-#REF!</f>
        <v>#REF!</v>
      </c>
      <c r="S17" s="925" t="e">
        <f>+#REF!-#REF!</f>
        <v>#REF!</v>
      </c>
      <c r="T17" s="925" t="e">
        <f>+#REF!-#REF!</f>
        <v>#REF!</v>
      </c>
      <c r="U17" s="925" t="e">
        <f>+#REF!-#REF!</f>
        <v>#REF!</v>
      </c>
      <c r="V17" s="925" t="e">
        <f>+#REF!-#REF!</f>
        <v>#REF!</v>
      </c>
      <c r="W17" s="619" t="s">
        <v>879</v>
      </c>
      <c r="X17" s="922"/>
      <c r="Y17" s="922"/>
      <c r="Z17" s="363"/>
      <c r="AA17" s="363"/>
      <c r="AB17" s="363"/>
      <c r="AC17" s="363"/>
      <c r="AD17" s="363"/>
      <c r="AE17" s="363"/>
      <c r="AF17" s="363"/>
      <c r="AG17" s="363"/>
      <c r="AH17" s="363"/>
    </row>
    <row r="18" spans="2:34" s="360" customFormat="1" ht="26.25" customHeight="1" x14ac:dyDescent="0.2">
      <c r="B18" s="454" t="s">
        <v>880</v>
      </c>
      <c r="C18" s="361">
        <v>66423.900000000023</v>
      </c>
      <c r="D18" s="361" t="e">
        <f t="shared" ref="D18:J18" si="2">+D19+D20+D21+D22+D23</f>
        <v>#REF!</v>
      </c>
      <c r="E18" s="361" t="e">
        <f t="shared" si="2"/>
        <v>#REF!</v>
      </c>
      <c r="F18" s="361" t="e">
        <f t="shared" si="2"/>
        <v>#REF!</v>
      </c>
      <c r="G18" s="361" t="e">
        <f t="shared" si="2"/>
        <v>#REF!</v>
      </c>
      <c r="H18" s="361" t="e">
        <f t="shared" si="2"/>
        <v>#REF!</v>
      </c>
      <c r="I18" s="361" t="e">
        <f t="shared" si="2"/>
        <v>#REF!</v>
      </c>
      <c r="J18" s="361" t="e">
        <f t="shared" si="2"/>
        <v>#REF!</v>
      </c>
      <c r="K18" s="361" t="e">
        <f>+K19+K20+K21+K22+K23</f>
        <v>#REF!</v>
      </c>
      <c r="L18" s="366" t="e">
        <f>+L19+L20+L21+L22+L23</f>
        <v>#REF!</v>
      </c>
      <c r="M18" s="631"/>
      <c r="N18" s="928" t="e">
        <f t="shared" ref="N18:V18" si="3">+N19+N20+N21+N22+N23</f>
        <v>#REF!</v>
      </c>
      <c r="O18" s="362" t="e">
        <f t="shared" si="3"/>
        <v>#REF!</v>
      </c>
      <c r="P18" s="921" t="e">
        <f t="shared" si="3"/>
        <v>#REF!</v>
      </c>
      <c r="Q18" s="921" t="e">
        <f t="shared" si="3"/>
        <v>#REF!</v>
      </c>
      <c r="R18" s="921" t="e">
        <f t="shared" si="3"/>
        <v>#REF!</v>
      </c>
      <c r="S18" s="921" t="e">
        <f t="shared" si="3"/>
        <v>#REF!</v>
      </c>
      <c r="T18" s="921" t="e">
        <f t="shared" si="3"/>
        <v>#REF!</v>
      </c>
      <c r="U18" s="921" t="e">
        <f t="shared" si="3"/>
        <v>#REF!</v>
      </c>
      <c r="V18" s="921" t="e">
        <f t="shared" si="3"/>
        <v>#REF!</v>
      </c>
      <c r="W18" s="617" t="s">
        <v>878</v>
      </c>
      <c r="X18" s="922"/>
      <c r="Y18" s="922"/>
      <c r="Z18" s="363"/>
      <c r="AA18" s="363"/>
      <c r="AB18" s="363"/>
      <c r="AC18" s="363"/>
      <c r="AD18" s="363"/>
      <c r="AE18" s="363"/>
      <c r="AF18" s="363"/>
      <c r="AG18" s="363"/>
      <c r="AH18" s="363"/>
    </row>
    <row r="19" spans="2:34" s="365" customFormat="1" ht="26.25" customHeight="1" x14ac:dyDescent="0.2">
      <c r="B19" s="618" t="s">
        <v>1449</v>
      </c>
      <c r="C19" s="589">
        <v>35268</v>
      </c>
      <c r="D19" s="331" t="e">
        <f>+#REF!-#REF!</f>
        <v>#REF!</v>
      </c>
      <c r="E19" s="331" t="e">
        <f>+#REF!-#REF!</f>
        <v>#REF!</v>
      </c>
      <c r="F19" s="331" t="e">
        <f>+#REF!-#REF!</f>
        <v>#REF!</v>
      </c>
      <c r="G19" s="331" t="e">
        <f>+#REF!-#REF!</f>
        <v>#REF!</v>
      </c>
      <c r="H19" s="331" t="e">
        <f>+#REF!-#REF!</f>
        <v>#REF!</v>
      </c>
      <c r="I19" s="331" t="e">
        <f>+#REF!-#REF!</f>
        <v>#REF!</v>
      </c>
      <c r="J19" s="331" t="e">
        <f>+#REF!-#REF!</f>
        <v>#REF!</v>
      </c>
      <c r="K19" s="331" t="e">
        <f>+#REF!-#REF!</f>
        <v>#REF!</v>
      </c>
      <c r="L19" s="331" t="e">
        <f>+#REF!-#REF!</f>
        <v>#REF!</v>
      </c>
      <c r="M19" s="329"/>
      <c r="N19" s="924" t="e">
        <f>+#REF!-#REF!</f>
        <v>#REF!</v>
      </c>
      <c r="O19" s="329" t="e">
        <f>+#REF!-#REF!</f>
        <v>#REF!</v>
      </c>
      <c r="P19" s="925" t="e">
        <f>+#REF!-#REF!</f>
        <v>#REF!</v>
      </c>
      <c r="Q19" s="925" t="e">
        <f>+#REF!-#REF!</f>
        <v>#REF!</v>
      </c>
      <c r="R19" s="925" t="e">
        <f>+#REF!-#REF!</f>
        <v>#REF!</v>
      </c>
      <c r="S19" s="925" t="e">
        <f>+#REF!-#REF!</f>
        <v>#REF!</v>
      </c>
      <c r="T19" s="925" t="e">
        <f>+#REF!-#REF!</f>
        <v>#REF!</v>
      </c>
      <c r="U19" s="925" t="e">
        <f>+#REF!-#REF!</f>
        <v>#REF!</v>
      </c>
      <c r="V19" s="925" t="e">
        <f>+#REF!-#REF!</f>
        <v>#REF!</v>
      </c>
      <c r="W19" s="619" t="s">
        <v>1451</v>
      </c>
      <c r="X19" s="922"/>
      <c r="Y19" s="922"/>
      <c r="Z19" s="363"/>
      <c r="AA19" s="363"/>
      <c r="AB19" s="363"/>
      <c r="AC19" s="363"/>
      <c r="AD19" s="363"/>
      <c r="AE19" s="363"/>
      <c r="AF19" s="363"/>
      <c r="AG19" s="363"/>
      <c r="AH19" s="363"/>
    </row>
    <row r="20" spans="2:34" s="365" customFormat="1" ht="26.25" customHeight="1" x14ac:dyDescent="0.2">
      <c r="B20" s="618" t="s">
        <v>1289</v>
      </c>
      <c r="C20" s="589">
        <v>-29487</v>
      </c>
      <c r="D20" s="331" t="e">
        <f>+#REF!-#REF!</f>
        <v>#REF!</v>
      </c>
      <c r="E20" s="331" t="e">
        <f>+#REF!-#REF!</f>
        <v>#REF!</v>
      </c>
      <c r="F20" s="331" t="e">
        <f>+#REF!-#REF!</f>
        <v>#REF!</v>
      </c>
      <c r="G20" s="331" t="e">
        <f>+#REF!-#REF!</f>
        <v>#REF!</v>
      </c>
      <c r="H20" s="331" t="e">
        <f>+#REF!-#REF!</f>
        <v>#REF!</v>
      </c>
      <c r="I20" s="331" t="e">
        <f>+#REF!-#REF!</f>
        <v>#REF!</v>
      </c>
      <c r="J20" s="331" t="e">
        <f>+#REF!-#REF!</f>
        <v>#REF!</v>
      </c>
      <c r="K20" s="331" t="e">
        <f>+#REF!-#REF!</f>
        <v>#REF!</v>
      </c>
      <c r="L20" s="923" t="e">
        <f>+#REF!-#REF!</f>
        <v>#REF!</v>
      </c>
      <c r="M20" s="926"/>
      <c r="N20" s="927" t="e">
        <f>+#REF!-#REF!</f>
        <v>#REF!</v>
      </c>
      <c r="O20" s="329" t="e">
        <f>+#REF!-#REF!</f>
        <v>#REF!</v>
      </c>
      <c r="P20" s="925" t="e">
        <f>+#REF!-#REF!</f>
        <v>#REF!</v>
      </c>
      <c r="Q20" s="925" t="e">
        <f>+#REF!-#REF!</f>
        <v>#REF!</v>
      </c>
      <c r="R20" s="925" t="e">
        <f>+#REF!-#REF!</f>
        <v>#REF!</v>
      </c>
      <c r="S20" s="925" t="e">
        <f>+#REF!-#REF!</f>
        <v>#REF!</v>
      </c>
      <c r="T20" s="925" t="e">
        <f>+#REF!-#REF!</f>
        <v>#REF!</v>
      </c>
      <c r="U20" s="925" t="e">
        <f>+#REF!-#REF!</f>
        <v>#REF!</v>
      </c>
      <c r="V20" s="925" t="e">
        <f>+#REF!-#REF!</f>
        <v>#REF!</v>
      </c>
      <c r="W20" s="619" t="s">
        <v>1305</v>
      </c>
      <c r="X20" s="922"/>
      <c r="Y20" s="922"/>
      <c r="Z20" s="363"/>
      <c r="AA20" s="363"/>
      <c r="AB20" s="363"/>
      <c r="AC20" s="363"/>
      <c r="AD20" s="363"/>
      <c r="AE20" s="363"/>
      <c r="AF20" s="363"/>
      <c r="AG20" s="363"/>
      <c r="AH20" s="363"/>
    </row>
    <row r="21" spans="2:34" s="365" customFormat="1" ht="26.25" customHeight="1" x14ac:dyDescent="0.2">
      <c r="B21" s="618" t="s">
        <v>1452</v>
      </c>
      <c r="C21" s="589">
        <v>5198</v>
      </c>
      <c r="D21" s="331" t="e">
        <f>+#REF!-#REF!</f>
        <v>#REF!</v>
      </c>
      <c r="E21" s="331" t="e">
        <f>+#REF!-#REF!</f>
        <v>#REF!</v>
      </c>
      <c r="F21" s="331" t="e">
        <f>+#REF!-#REF!</f>
        <v>#REF!</v>
      </c>
      <c r="G21" s="331" t="e">
        <f>+#REF!-#REF!</f>
        <v>#REF!</v>
      </c>
      <c r="H21" s="331" t="e">
        <f>+#REF!-#REF!</f>
        <v>#REF!</v>
      </c>
      <c r="I21" s="331" t="e">
        <f>+#REF!-#REF!</f>
        <v>#REF!</v>
      </c>
      <c r="J21" s="331" t="e">
        <f>+#REF!-#REF!</f>
        <v>#REF!</v>
      </c>
      <c r="K21" s="331" t="e">
        <f>+#REF!-#REF!</f>
        <v>#REF!</v>
      </c>
      <c r="L21" s="331" t="e">
        <f>+#REF!-#REF!</f>
        <v>#REF!</v>
      </c>
      <c r="M21" s="329"/>
      <c r="N21" s="924" t="e">
        <f>+#REF!-#REF!</f>
        <v>#REF!</v>
      </c>
      <c r="O21" s="329" t="e">
        <f>+#REF!-#REF!</f>
        <v>#REF!</v>
      </c>
      <c r="P21" s="925" t="e">
        <f>+#REF!-#REF!</f>
        <v>#REF!</v>
      </c>
      <c r="Q21" s="925" t="e">
        <f>+#REF!-#REF!</f>
        <v>#REF!</v>
      </c>
      <c r="R21" s="925" t="e">
        <f>+#REF!-#REF!</f>
        <v>#REF!</v>
      </c>
      <c r="S21" s="925" t="e">
        <f>+#REF!-#REF!</f>
        <v>#REF!</v>
      </c>
      <c r="T21" s="925" t="e">
        <f>+#REF!-#REF!</f>
        <v>#REF!</v>
      </c>
      <c r="U21" s="925" t="e">
        <f>+#REF!-#REF!</f>
        <v>#REF!</v>
      </c>
      <c r="V21" s="925" t="e">
        <f>+#REF!-#REF!</f>
        <v>#REF!</v>
      </c>
      <c r="W21" s="619" t="s">
        <v>1455</v>
      </c>
      <c r="X21" s="922"/>
      <c r="Y21" s="922"/>
      <c r="Z21" s="363"/>
      <c r="AA21" s="363"/>
      <c r="AB21" s="363"/>
      <c r="AC21" s="363"/>
      <c r="AD21" s="363"/>
      <c r="AE21" s="363"/>
      <c r="AF21" s="363"/>
      <c r="AG21" s="363"/>
      <c r="AH21" s="363"/>
    </row>
    <row r="22" spans="2:34" s="365" customFormat="1" ht="26.25" customHeight="1" x14ac:dyDescent="0.2">
      <c r="B22" s="618" t="s">
        <v>1453</v>
      </c>
      <c r="C22" s="589">
        <v>0</v>
      </c>
      <c r="D22" s="331" t="e">
        <f>+#REF!-#REF!</f>
        <v>#REF!</v>
      </c>
      <c r="E22" s="331" t="e">
        <f>+#REF!-#REF!</f>
        <v>#REF!</v>
      </c>
      <c r="F22" s="331" t="e">
        <f>+#REF!-#REF!</f>
        <v>#REF!</v>
      </c>
      <c r="G22" s="923" t="e">
        <f>+#REF!-#REF!</f>
        <v>#REF!</v>
      </c>
      <c r="H22" s="331" t="e">
        <f>+#REF!-#REF!</f>
        <v>#REF!</v>
      </c>
      <c r="I22" s="331" t="e">
        <f>+#REF!-#REF!</f>
        <v>#REF!</v>
      </c>
      <c r="J22" s="331" t="e">
        <f>+#REF!-#REF!</f>
        <v>#REF!</v>
      </c>
      <c r="K22" s="923" t="e">
        <f>+#REF!-#REF!</f>
        <v>#REF!</v>
      </c>
      <c r="L22" s="331" t="e">
        <f>+#REF!-#REF!</f>
        <v>#REF!</v>
      </c>
      <c r="M22" s="329"/>
      <c r="N22" s="924" t="e">
        <f>+#REF!-#REF!</f>
        <v>#REF!</v>
      </c>
      <c r="O22" s="329" t="e">
        <f>+#REF!-#REF!</f>
        <v>#REF!</v>
      </c>
      <c r="P22" s="925" t="e">
        <f>+#REF!-#REF!</f>
        <v>#REF!</v>
      </c>
      <c r="Q22" s="925" t="e">
        <f>+#REF!-#REF!</f>
        <v>#REF!</v>
      </c>
      <c r="R22" s="925" t="e">
        <f>+#REF!-#REF!</f>
        <v>#REF!</v>
      </c>
      <c r="S22" s="925" t="e">
        <f>+#REF!-#REF!</f>
        <v>#REF!</v>
      </c>
      <c r="T22" s="925" t="e">
        <f>+#REF!-#REF!</f>
        <v>#REF!</v>
      </c>
      <c r="U22" s="925" t="e">
        <f>+#REF!-#REF!</f>
        <v>#REF!</v>
      </c>
      <c r="V22" s="925" t="e">
        <f>+#REF!-#REF!</f>
        <v>#REF!</v>
      </c>
      <c r="W22" s="619" t="s">
        <v>945</v>
      </c>
      <c r="X22" s="922"/>
      <c r="Y22" s="922"/>
      <c r="Z22" s="363"/>
      <c r="AA22" s="363"/>
      <c r="AB22" s="363"/>
      <c r="AC22" s="363"/>
      <c r="AD22" s="363"/>
      <c r="AE22" s="363"/>
      <c r="AF22" s="363"/>
      <c r="AG22" s="363"/>
      <c r="AH22" s="363"/>
    </row>
    <row r="23" spans="2:34" s="365" customFormat="1" ht="26.25" customHeight="1" x14ac:dyDescent="0.2">
      <c r="B23" s="618" t="s">
        <v>1450</v>
      </c>
      <c r="C23" s="589">
        <v>55444.900000000023</v>
      </c>
      <c r="D23" s="331" t="e">
        <f>+#REF!-#REF!</f>
        <v>#REF!</v>
      </c>
      <c r="E23" s="331" t="e">
        <f>+#REF!-#REF!</f>
        <v>#REF!</v>
      </c>
      <c r="F23" s="923" t="e">
        <f>+#REF!-#REF!</f>
        <v>#REF!</v>
      </c>
      <c r="G23" s="331" t="e">
        <f>+#REF!-#REF!</f>
        <v>#REF!</v>
      </c>
      <c r="H23" s="331" t="e">
        <f>+#REF!-#REF!</f>
        <v>#REF!</v>
      </c>
      <c r="I23" s="331" t="e">
        <f>+#REF!-#REF!</f>
        <v>#REF!</v>
      </c>
      <c r="J23" s="923" t="e">
        <f>+#REF!-#REF!</f>
        <v>#REF!</v>
      </c>
      <c r="K23" s="331" t="e">
        <f>+#REF!-#REF!</f>
        <v>#REF!</v>
      </c>
      <c r="L23" s="923" t="e">
        <f>+#REF!-#REF!</f>
        <v>#REF!</v>
      </c>
      <c r="M23" s="329"/>
      <c r="N23" s="927" t="e">
        <f>+#REF!-#REF!</f>
        <v>#REF!</v>
      </c>
      <c r="O23" s="329" t="e">
        <f>+#REF!-#REF!</f>
        <v>#REF!</v>
      </c>
      <c r="P23" s="925" t="e">
        <f>+#REF!-#REF!</f>
        <v>#REF!</v>
      </c>
      <c r="Q23" s="925" t="e">
        <f>+#REF!-#REF!</f>
        <v>#REF!</v>
      </c>
      <c r="R23" s="925" t="e">
        <f>+#REF!-#REF!</f>
        <v>#REF!</v>
      </c>
      <c r="S23" s="925" t="e">
        <f>+#REF!-#REF!</f>
        <v>#REF!</v>
      </c>
      <c r="T23" s="925" t="e">
        <f>+#REF!-#REF!</f>
        <v>#REF!</v>
      </c>
      <c r="U23" s="925" t="e">
        <f>+#REF!-#REF!</f>
        <v>#REF!</v>
      </c>
      <c r="V23" s="925" t="e">
        <f>+#REF!-#REF!</f>
        <v>#REF!</v>
      </c>
      <c r="W23" s="619" t="s">
        <v>1303</v>
      </c>
      <c r="X23" s="922"/>
      <c r="Y23" s="922"/>
      <c r="Z23" s="363"/>
      <c r="AA23" s="363"/>
      <c r="AB23" s="363"/>
      <c r="AC23" s="363"/>
      <c r="AD23" s="363"/>
      <c r="AE23" s="363"/>
      <c r="AF23" s="363"/>
      <c r="AG23" s="363"/>
      <c r="AH23" s="363"/>
    </row>
    <row r="24" spans="2:34" s="360" customFormat="1" ht="9" customHeight="1" x14ac:dyDescent="0.2">
      <c r="B24" s="454"/>
      <c r="C24" s="642"/>
      <c r="D24" s="361"/>
      <c r="E24" s="361"/>
      <c r="F24" s="361"/>
      <c r="G24" s="361"/>
      <c r="H24" s="361"/>
      <c r="I24" s="361"/>
      <c r="J24" s="361"/>
      <c r="K24" s="361"/>
      <c r="L24" s="361"/>
      <c r="M24" s="362"/>
      <c r="N24" s="920"/>
      <c r="O24" s="362"/>
      <c r="P24" s="921"/>
      <c r="Q24" s="921"/>
      <c r="R24" s="921"/>
      <c r="S24" s="921"/>
      <c r="T24" s="921"/>
      <c r="U24" s="921"/>
      <c r="V24" s="921"/>
      <c r="W24" s="617"/>
      <c r="X24" s="922"/>
      <c r="Y24" s="922"/>
      <c r="Z24" s="363"/>
      <c r="AA24" s="363"/>
      <c r="AB24" s="363"/>
      <c r="AC24" s="363"/>
      <c r="AD24" s="363"/>
      <c r="AE24" s="363"/>
      <c r="AF24" s="363"/>
      <c r="AG24" s="363"/>
      <c r="AH24" s="363"/>
    </row>
    <row r="25" spans="2:34" s="360" customFormat="1" ht="26.25" customHeight="1" x14ac:dyDescent="0.2">
      <c r="B25" s="454" t="s">
        <v>1043</v>
      </c>
      <c r="C25" s="642">
        <v>145032.90000000002</v>
      </c>
      <c r="D25" s="361" t="e">
        <f t="shared" ref="D25:I25" si="4">+D18+D15</f>
        <v>#REF!</v>
      </c>
      <c r="E25" s="361" t="e">
        <f t="shared" si="4"/>
        <v>#REF!</v>
      </c>
      <c r="F25" s="361" t="e">
        <f t="shared" si="4"/>
        <v>#REF!</v>
      </c>
      <c r="G25" s="361" t="e">
        <f t="shared" si="4"/>
        <v>#REF!</v>
      </c>
      <c r="H25" s="361" t="e">
        <f t="shared" si="4"/>
        <v>#REF!</v>
      </c>
      <c r="I25" s="361" t="e">
        <f t="shared" si="4"/>
        <v>#REF!</v>
      </c>
      <c r="J25" s="361" t="e">
        <f>+J18+J15</f>
        <v>#REF!</v>
      </c>
      <c r="K25" s="361" t="e">
        <f>+K18+K15</f>
        <v>#REF!</v>
      </c>
      <c r="L25" s="366" t="e">
        <f>+L18+L15</f>
        <v>#REF!</v>
      </c>
      <c r="M25" s="362"/>
      <c r="N25" s="928" t="e">
        <f t="shared" ref="N25:V25" si="5">+N18+N15</f>
        <v>#REF!</v>
      </c>
      <c r="O25" s="362" t="e">
        <f t="shared" si="5"/>
        <v>#REF!</v>
      </c>
      <c r="P25" s="921" t="e">
        <f t="shared" si="5"/>
        <v>#REF!</v>
      </c>
      <c r="Q25" s="921" t="e">
        <f t="shared" si="5"/>
        <v>#REF!</v>
      </c>
      <c r="R25" s="921" t="e">
        <f t="shared" si="5"/>
        <v>#REF!</v>
      </c>
      <c r="S25" s="921" t="e">
        <f t="shared" si="5"/>
        <v>#REF!</v>
      </c>
      <c r="T25" s="921" t="e">
        <f t="shared" si="5"/>
        <v>#REF!</v>
      </c>
      <c r="U25" s="921" t="e">
        <f t="shared" si="5"/>
        <v>#REF!</v>
      </c>
      <c r="V25" s="921" t="e">
        <f t="shared" si="5"/>
        <v>#REF!</v>
      </c>
      <c r="W25" s="617" t="s">
        <v>288</v>
      </c>
      <c r="X25" s="922"/>
      <c r="Y25" s="922"/>
      <c r="Z25" s="363"/>
      <c r="AA25" s="363"/>
      <c r="AB25" s="363"/>
      <c r="AC25" s="363"/>
      <c r="AD25" s="363"/>
      <c r="AE25" s="363"/>
      <c r="AF25" s="363"/>
      <c r="AG25" s="363"/>
      <c r="AH25" s="363"/>
    </row>
    <row r="26" spans="2:34" s="360" customFormat="1" ht="9" customHeight="1" x14ac:dyDescent="0.2">
      <c r="B26" s="454"/>
      <c r="C26" s="642"/>
      <c r="D26" s="361"/>
      <c r="E26" s="361"/>
      <c r="F26" s="361"/>
      <c r="G26" s="361"/>
      <c r="H26" s="361"/>
      <c r="I26" s="361"/>
      <c r="J26" s="361"/>
      <c r="K26" s="361"/>
      <c r="L26" s="361"/>
      <c r="M26" s="362"/>
      <c r="N26" s="920"/>
      <c r="O26" s="362"/>
      <c r="P26" s="921"/>
      <c r="Q26" s="921"/>
      <c r="R26" s="921"/>
      <c r="S26" s="921"/>
      <c r="T26" s="921"/>
      <c r="U26" s="921"/>
      <c r="V26" s="921"/>
      <c r="W26" s="617"/>
      <c r="X26" s="922"/>
      <c r="Y26" s="922"/>
      <c r="Z26" s="363"/>
      <c r="AA26" s="363"/>
      <c r="AB26" s="363"/>
      <c r="AC26" s="363"/>
      <c r="AD26" s="363"/>
      <c r="AE26" s="363"/>
      <c r="AF26" s="363"/>
      <c r="AG26" s="363"/>
      <c r="AH26" s="363"/>
    </row>
    <row r="27" spans="2:34" s="360" customFormat="1" ht="26.25" customHeight="1" x14ac:dyDescent="0.2">
      <c r="B27" s="454" t="s">
        <v>951</v>
      </c>
      <c r="C27" s="642">
        <v>83090.799999999988</v>
      </c>
      <c r="D27" s="361" t="e">
        <f t="shared" ref="D27:I27" si="6">+D28+D29</f>
        <v>#REF!</v>
      </c>
      <c r="E27" s="361" t="e">
        <f t="shared" si="6"/>
        <v>#REF!</v>
      </c>
      <c r="F27" s="361" t="e">
        <f t="shared" si="6"/>
        <v>#REF!</v>
      </c>
      <c r="G27" s="366" t="e">
        <f t="shared" si="6"/>
        <v>#REF!</v>
      </c>
      <c r="H27" s="361" t="e">
        <f t="shared" si="6"/>
        <v>#REF!</v>
      </c>
      <c r="I27" s="361" t="e">
        <f t="shared" si="6"/>
        <v>#REF!</v>
      </c>
      <c r="J27" s="361" t="e">
        <f>+J28+J29</f>
        <v>#REF!</v>
      </c>
      <c r="K27" s="361" t="e">
        <f>+K28+K29</f>
        <v>#REF!</v>
      </c>
      <c r="L27" s="366" t="e">
        <f>+L28+L29</f>
        <v>#REF!</v>
      </c>
      <c r="M27" s="362"/>
      <c r="N27" s="928" t="e">
        <f t="shared" ref="N27:V27" si="7">+N28+N29</f>
        <v>#REF!</v>
      </c>
      <c r="O27" s="362" t="e">
        <f t="shared" si="7"/>
        <v>#REF!</v>
      </c>
      <c r="P27" s="921" t="e">
        <f t="shared" si="7"/>
        <v>#REF!</v>
      </c>
      <c r="Q27" s="921" t="e">
        <f t="shared" si="7"/>
        <v>#REF!</v>
      </c>
      <c r="R27" s="921" t="e">
        <f t="shared" si="7"/>
        <v>#REF!</v>
      </c>
      <c r="S27" s="921" t="e">
        <f t="shared" si="7"/>
        <v>#REF!</v>
      </c>
      <c r="T27" s="921" t="e">
        <f t="shared" si="7"/>
        <v>#REF!</v>
      </c>
      <c r="U27" s="921" t="e">
        <f t="shared" si="7"/>
        <v>#REF!</v>
      </c>
      <c r="V27" s="921" t="e">
        <f t="shared" si="7"/>
        <v>#REF!</v>
      </c>
      <c r="W27" s="617" t="s">
        <v>831</v>
      </c>
      <c r="X27" s="922"/>
      <c r="Y27" s="922"/>
      <c r="Z27" s="363"/>
      <c r="AA27" s="363"/>
      <c r="AB27" s="363"/>
      <c r="AC27" s="363"/>
      <c r="AD27" s="363"/>
      <c r="AE27" s="363"/>
      <c r="AF27" s="363"/>
      <c r="AG27" s="363"/>
      <c r="AH27" s="363"/>
    </row>
    <row r="28" spans="2:34" s="365" customFormat="1" ht="26.25" customHeight="1" x14ac:dyDescent="0.2">
      <c r="B28" s="618" t="s">
        <v>1478</v>
      </c>
      <c r="C28" s="589">
        <v>29080</v>
      </c>
      <c r="D28" s="331" t="e">
        <f>#REF!-#REF!</f>
        <v>#REF!</v>
      </c>
      <c r="E28" s="331" t="e">
        <f>#REF!-#REF!</f>
        <v>#REF!</v>
      </c>
      <c r="F28" s="331" t="e">
        <f>#REF!-#REF!</f>
        <v>#REF!</v>
      </c>
      <c r="G28" s="331" t="e">
        <f>#REF!-#REF!</f>
        <v>#REF!</v>
      </c>
      <c r="H28" s="331" t="e">
        <f>#REF!-#REF!</f>
        <v>#REF!</v>
      </c>
      <c r="I28" s="331" t="e">
        <f>#REF!-#REF!</f>
        <v>#REF!</v>
      </c>
      <c r="J28" s="331" t="e">
        <f>#REF!-#REF!</f>
        <v>#REF!</v>
      </c>
      <c r="K28" s="331" t="e">
        <f>#REF!-#REF!</f>
        <v>#REF!</v>
      </c>
      <c r="L28" s="331" t="e">
        <f>#REF!-#REF!</f>
        <v>#REF!</v>
      </c>
      <c r="M28" s="329"/>
      <c r="N28" s="924" t="e">
        <f>#REF!-#REF!</f>
        <v>#REF!</v>
      </c>
      <c r="O28" s="329" t="e">
        <f>#REF!-#REF!</f>
        <v>#REF!</v>
      </c>
      <c r="P28" s="925" t="e">
        <f>#REF!-#REF!</f>
        <v>#REF!</v>
      </c>
      <c r="Q28" s="925" t="e">
        <f>#REF!-#REF!</f>
        <v>#REF!</v>
      </c>
      <c r="R28" s="925" t="e">
        <f>#REF!-#REF!</f>
        <v>#REF!</v>
      </c>
      <c r="S28" s="925" t="e">
        <f>#REF!-#REF!</f>
        <v>#REF!</v>
      </c>
      <c r="T28" s="925" t="e">
        <f>#REF!-#REF!</f>
        <v>#REF!</v>
      </c>
      <c r="U28" s="925" t="e">
        <f>#REF!-#REF!</f>
        <v>#REF!</v>
      </c>
      <c r="V28" s="925" t="e">
        <f>#REF!-#REF!</f>
        <v>#REF!</v>
      </c>
      <c r="W28" s="619" t="s">
        <v>1479</v>
      </c>
      <c r="X28" s="922"/>
      <c r="Y28" s="922"/>
      <c r="Z28" s="363"/>
      <c r="AA28" s="363"/>
      <c r="AB28" s="363"/>
      <c r="AC28" s="363"/>
      <c r="AD28" s="363"/>
      <c r="AE28" s="363"/>
      <c r="AF28" s="363"/>
      <c r="AG28" s="363"/>
      <c r="AH28" s="363"/>
    </row>
    <row r="29" spans="2:34" s="365" customFormat="1" ht="26.25" customHeight="1" x14ac:dyDescent="0.2">
      <c r="B29" s="618" t="s">
        <v>934</v>
      </c>
      <c r="C29" s="589">
        <v>54010.799999999988</v>
      </c>
      <c r="D29" s="331" t="e">
        <f>+#REF!-#REF!</f>
        <v>#REF!</v>
      </c>
      <c r="E29" s="331" t="e">
        <f>+#REF!-#REF!</f>
        <v>#REF!</v>
      </c>
      <c r="F29" s="331" t="e">
        <f>+#REF!-#REF!</f>
        <v>#REF!</v>
      </c>
      <c r="G29" s="923" t="e">
        <f>+#REF!-#REF!</f>
        <v>#REF!</v>
      </c>
      <c r="H29" s="331" t="e">
        <f>+#REF!-#REF!</f>
        <v>#REF!</v>
      </c>
      <c r="I29" s="331" t="e">
        <f>+#REF!-#REF!</f>
        <v>#REF!</v>
      </c>
      <c r="J29" s="331" t="e">
        <f>+#REF!-#REF!</f>
        <v>#REF!</v>
      </c>
      <c r="K29" s="331" t="e">
        <f>+#REF!-#REF!</f>
        <v>#REF!</v>
      </c>
      <c r="L29" s="923" t="e">
        <f>+#REF!-#REF!</f>
        <v>#REF!</v>
      </c>
      <c r="M29" s="329"/>
      <c r="N29" s="927" t="e">
        <f>+#REF!-#REF!</f>
        <v>#REF!</v>
      </c>
      <c r="O29" s="329" t="e">
        <f>+#REF!-#REF!</f>
        <v>#REF!</v>
      </c>
      <c r="P29" s="925" t="e">
        <f>+#REF!-#REF!</f>
        <v>#REF!</v>
      </c>
      <c r="Q29" s="925" t="e">
        <f>+#REF!-#REF!</f>
        <v>#REF!</v>
      </c>
      <c r="R29" s="925" t="e">
        <f>+#REF!-#REF!</f>
        <v>#REF!</v>
      </c>
      <c r="S29" s="925" t="e">
        <f>+#REF!-#REF!</f>
        <v>#REF!</v>
      </c>
      <c r="T29" s="925" t="e">
        <f>+#REF!-#REF!</f>
        <v>#REF!</v>
      </c>
      <c r="U29" s="925" t="e">
        <f>+#REF!-#REF!</f>
        <v>#REF!</v>
      </c>
      <c r="V29" s="925" t="e">
        <f>+#REF!-#REF!</f>
        <v>#REF!</v>
      </c>
      <c r="W29" s="619" t="s">
        <v>1454</v>
      </c>
      <c r="X29" s="922"/>
      <c r="Y29" s="922"/>
      <c r="Z29" s="363"/>
      <c r="AA29" s="363"/>
      <c r="AB29" s="363"/>
      <c r="AC29" s="363"/>
      <c r="AD29" s="363"/>
      <c r="AE29" s="363"/>
      <c r="AF29" s="363"/>
      <c r="AG29" s="363"/>
      <c r="AH29" s="363"/>
    </row>
    <row r="30" spans="2:34" s="360" customFormat="1" ht="26.25" customHeight="1" x14ac:dyDescent="0.2">
      <c r="B30" s="454" t="s">
        <v>776</v>
      </c>
      <c r="C30" s="642">
        <v>61943</v>
      </c>
      <c r="D30" s="361" t="e">
        <f t="shared" ref="D30:J30" si="8">+D31+D32+D33+D34</f>
        <v>#REF!</v>
      </c>
      <c r="E30" s="361" t="e">
        <f t="shared" si="8"/>
        <v>#REF!</v>
      </c>
      <c r="F30" s="361" t="e">
        <f t="shared" si="8"/>
        <v>#REF!</v>
      </c>
      <c r="G30" s="361" t="e">
        <f t="shared" si="8"/>
        <v>#REF!</v>
      </c>
      <c r="H30" s="361" t="e">
        <f t="shared" si="8"/>
        <v>#REF!</v>
      </c>
      <c r="I30" s="361" t="e">
        <f t="shared" si="8"/>
        <v>#REF!</v>
      </c>
      <c r="J30" s="361" t="e">
        <f t="shared" si="8"/>
        <v>#REF!</v>
      </c>
      <c r="K30" s="361" t="e">
        <f>+K31+K32+K33+K34</f>
        <v>#REF!</v>
      </c>
      <c r="L30" s="366" t="e">
        <f>+L31+L32+L33+L34</f>
        <v>#REF!</v>
      </c>
      <c r="M30" s="362"/>
      <c r="N30" s="928" t="e">
        <f t="shared" ref="N30:V30" si="9">+N31+N32+N33+N34</f>
        <v>#REF!</v>
      </c>
      <c r="O30" s="362" t="e">
        <f t="shared" si="9"/>
        <v>#REF!</v>
      </c>
      <c r="P30" s="921" t="e">
        <f t="shared" si="9"/>
        <v>#REF!</v>
      </c>
      <c r="Q30" s="921" t="e">
        <f t="shared" si="9"/>
        <v>#REF!</v>
      </c>
      <c r="R30" s="921" t="e">
        <f t="shared" si="9"/>
        <v>#REF!</v>
      </c>
      <c r="S30" s="921" t="e">
        <f t="shared" si="9"/>
        <v>#REF!</v>
      </c>
      <c r="T30" s="921" t="e">
        <f t="shared" si="9"/>
        <v>#REF!</v>
      </c>
      <c r="U30" s="921" t="e">
        <f t="shared" si="9"/>
        <v>#REF!</v>
      </c>
      <c r="V30" s="921" t="e">
        <f t="shared" si="9"/>
        <v>#REF!</v>
      </c>
      <c r="W30" s="617" t="s">
        <v>262</v>
      </c>
      <c r="X30" s="922"/>
      <c r="Y30" s="922"/>
      <c r="Z30" s="363"/>
      <c r="AA30" s="363"/>
      <c r="AB30" s="363"/>
      <c r="AC30" s="363"/>
      <c r="AD30" s="363"/>
      <c r="AE30" s="363"/>
      <c r="AF30" s="363"/>
      <c r="AG30" s="363"/>
      <c r="AH30" s="363"/>
    </row>
    <row r="31" spans="2:34" s="360" customFormat="1" ht="26.25" customHeight="1" x14ac:dyDescent="0.2">
      <c r="B31" s="618" t="s">
        <v>1199</v>
      </c>
      <c r="C31" s="589">
        <v>-674</v>
      </c>
      <c r="D31" s="331" t="e">
        <f>+#REF!-#REF!</f>
        <v>#REF!</v>
      </c>
      <c r="E31" s="331" t="e">
        <f>+#REF!-#REF!</f>
        <v>#REF!</v>
      </c>
      <c r="F31" s="331" t="e">
        <f>+#REF!-#REF!</f>
        <v>#REF!</v>
      </c>
      <c r="G31" s="331" t="e">
        <f>+#REF!-#REF!</f>
        <v>#REF!</v>
      </c>
      <c r="H31" s="331" t="e">
        <f>+#REF!-#REF!</f>
        <v>#REF!</v>
      </c>
      <c r="I31" s="331" t="e">
        <f>+#REF!-#REF!</f>
        <v>#REF!</v>
      </c>
      <c r="J31" s="331" t="e">
        <f>+#REF!-#REF!</f>
        <v>#REF!</v>
      </c>
      <c r="K31" s="331" t="e">
        <f>+#REF!-#REF!</f>
        <v>#REF!</v>
      </c>
      <c r="L31" s="923" t="e">
        <f>+#REF!-#REF!</f>
        <v>#REF!</v>
      </c>
      <c r="M31" s="329"/>
      <c r="N31" s="927" t="e">
        <f>+#REF!-#REF!</f>
        <v>#REF!</v>
      </c>
      <c r="O31" s="329" t="e">
        <f>+#REF!-#REF!</f>
        <v>#REF!</v>
      </c>
      <c r="P31" s="925" t="e">
        <f>+#REF!-#REF!</f>
        <v>#REF!</v>
      </c>
      <c r="Q31" s="925" t="e">
        <f>+#REF!-#REF!</f>
        <v>#REF!</v>
      </c>
      <c r="R31" s="925" t="e">
        <f>+#REF!-#REF!</f>
        <v>#REF!</v>
      </c>
      <c r="S31" s="925" t="e">
        <f>+#REF!-#REF!</f>
        <v>#REF!</v>
      </c>
      <c r="T31" s="925" t="e">
        <f>+#REF!-#REF!</f>
        <v>#REF!</v>
      </c>
      <c r="U31" s="925" t="e">
        <f>+#REF!-#REF!</f>
        <v>#REF!</v>
      </c>
      <c r="V31" s="925" t="e">
        <f>+#REF!-#REF!</f>
        <v>#REF!</v>
      </c>
      <c r="W31" s="619" t="s">
        <v>1456</v>
      </c>
      <c r="X31" s="922"/>
      <c r="Y31" s="922"/>
      <c r="Z31" s="363"/>
      <c r="AA31" s="363"/>
      <c r="AB31" s="363"/>
      <c r="AC31" s="363"/>
      <c r="AD31" s="363"/>
      <c r="AE31" s="363"/>
      <c r="AF31" s="363"/>
      <c r="AG31" s="363"/>
      <c r="AH31" s="363"/>
    </row>
    <row r="32" spans="2:34" s="360" customFormat="1" ht="26.25" customHeight="1" x14ac:dyDescent="0.2">
      <c r="B32" s="618" t="s">
        <v>1200</v>
      </c>
      <c r="C32" s="589">
        <v>45385</v>
      </c>
      <c r="D32" s="331" t="e">
        <f>#REF!-#REF!</f>
        <v>#REF!</v>
      </c>
      <c r="E32" s="331" t="e">
        <f>#REF!-#REF!</f>
        <v>#REF!</v>
      </c>
      <c r="F32" s="923" t="e">
        <f>#REF!-#REF!</f>
        <v>#REF!</v>
      </c>
      <c r="G32" s="923" t="e">
        <f>#REF!-#REF!</f>
        <v>#REF!</v>
      </c>
      <c r="H32" s="923" t="e">
        <f>#REF!-#REF!</f>
        <v>#REF!</v>
      </c>
      <c r="I32" s="331" t="e">
        <f>#REF!-#REF!</f>
        <v>#REF!</v>
      </c>
      <c r="J32" s="331" t="e">
        <f>#REF!-#REF!</f>
        <v>#REF!</v>
      </c>
      <c r="K32" s="331" t="e">
        <f>#REF!-#REF!</f>
        <v>#REF!</v>
      </c>
      <c r="L32" s="923" t="e">
        <f>#REF!-#REF!</f>
        <v>#REF!</v>
      </c>
      <c r="M32" s="329"/>
      <c r="N32" s="927" t="e">
        <f>#REF!-#REF!</f>
        <v>#REF!</v>
      </c>
      <c r="O32" s="329" t="e">
        <f>#REF!-#REF!</f>
        <v>#REF!</v>
      </c>
      <c r="P32" s="925" t="e">
        <f>#REF!-#REF!</f>
        <v>#REF!</v>
      </c>
      <c r="Q32" s="925" t="e">
        <f>#REF!-#REF!</f>
        <v>#REF!</v>
      </c>
      <c r="R32" s="925" t="e">
        <f>#REF!-#REF!</f>
        <v>#REF!</v>
      </c>
      <c r="S32" s="925" t="e">
        <f>#REF!-#REF!</f>
        <v>#REF!</v>
      </c>
      <c r="T32" s="925" t="e">
        <f>#REF!-#REF!</f>
        <v>#REF!</v>
      </c>
      <c r="U32" s="925" t="e">
        <f>#REF!-#REF!</f>
        <v>#REF!</v>
      </c>
      <c r="V32" s="925" t="e">
        <f>#REF!-#REF!</f>
        <v>#REF!</v>
      </c>
      <c r="W32" s="619" t="s">
        <v>1457</v>
      </c>
      <c r="X32" s="922"/>
      <c r="Y32" s="922"/>
      <c r="Z32" s="363"/>
      <c r="AA32" s="363"/>
      <c r="AB32" s="363"/>
      <c r="AC32" s="363"/>
      <c r="AD32" s="363"/>
      <c r="AE32" s="363"/>
      <c r="AF32" s="363"/>
      <c r="AG32" s="363"/>
      <c r="AH32" s="363"/>
    </row>
    <row r="33" spans="2:34" s="360" customFormat="1" ht="26.25" customHeight="1" x14ac:dyDescent="0.2">
      <c r="B33" s="618" t="s">
        <v>712</v>
      </c>
      <c r="C33" s="589">
        <v>10125</v>
      </c>
      <c r="D33" s="331" t="e">
        <f>+#REF!-#REF!</f>
        <v>#REF!</v>
      </c>
      <c r="E33" s="331" t="e">
        <f>+#REF!-#REF!</f>
        <v>#REF!</v>
      </c>
      <c r="F33" s="331" t="e">
        <f>+#REF!-#REF!</f>
        <v>#REF!</v>
      </c>
      <c r="G33" s="331" t="e">
        <f>+#REF!-#REF!</f>
        <v>#REF!</v>
      </c>
      <c r="H33" s="331" t="e">
        <f>+#REF!-#REF!</f>
        <v>#REF!</v>
      </c>
      <c r="I33" s="923" t="e">
        <f>+#REF!-#REF!</f>
        <v>#REF!</v>
      </c>
      <c r="J33" s="923" t="e">
        <f>+#REF!-#REF!</f>
        <v>#REF!</v>
      </c>
      <c r="K33" s="923" t="e">
        <f>+#REF!-#REF!</f>
        <v>#REF!</v>
      </c>
      <c r="L33" s="923" t="e">
        <f>+#REF!-#REF!</f>
        <v>#REF!</v>
      </c>
      <c r="M33" s="329"/>
      <c r="N33" s="924" t="e">
        <f>+#REF!-#REF!</f>
        <v>#REF!</v>
      </c>
      <c r="O33" s="329" t="e">
        <f>+#REF!-#REF!</f>
        <v>#REF!</v>
      </c>
      <c r="P33" s="925" t="e">
        <f>+#REF!-#REF!</f>
        <v>#REF!</v>
      </c>
      <c r="Q33" s="925" t="e">
        <f>+#REF!-#REF!</f>
        <v>#REF!</v>
      </c>
      <c r="R33" s="925" t="e">
        <f>+#REF!-#REF!</f>
        <v>#REF!</v>
      </c>
      <c r="S33" s="925" t="e">
        <f>+#REF!-#REF!</f>
        <v>#REF!</v>
      </c>
      <c r="T33" s="925" t="e">
        <f>+#REF!-#REF!</f>
        <v>#REF!</v>
      </c>
      <c r="U33" s="925" t="e">
        <f>+#REF!-#REF!</f>
        <v>#REF!</v>
      </c>
      <c r="V33" s="925" t="e">
        <f>+#REF!-#REF!</f>
        <v>#REF!</v>
      </c>
      <c r="W33" s="619" t="s">
        <v>790</v>
      </c>
      <c r="X33" s="922"/>
      <c r="Y33" s="922"/>
      <c r="Z33" s="363"/>
      <c r="AA33" s="363"/>
      <c r="AB33" s="363"/>
      <c r="AC33" s="363"/>
      <c r="AD33" s="363"/>
      <c r="AE33" s="363"/>
      <c r="AF33" s="363"/>
      <c r="AG33" s="363"/>
      <c r="AH33" s="363"/>
    </row>
    <row r="34" spans="2:34" s="360" customFormat="1" ht="26.25" customHeight="1" x14ac:dyDescent="0.2">
      <c r="B34" s="618" t="s">
        <v>849</v>
      </c>
      <c r="C34" s="589">
        <v>7107</v>
      </c>
      <c r="D34" s="331" t="e">
        <f>+#REF!-#REF!</f>
        <v>#REF!</v>
      </c>
      <c r="E34" s="331" t="e">
        <f>+#REF!-#REF!</f>
        <v>#REF!</v>
      </c>
      <c r="F34" s="331" t="e">
        <f>+#REF!-#REF!</f>
        <v>#REF!</v>
      </c>
      <c r="G34" s="331" t="e">
        <f>+#REF!-#REF!</f>
        <v>#REF!</v>
      </c>
      <c r="H34" s="331" t="e">
        <f>+#REF!-#REF!</f>
        <v>#REF!</v>
      </c>
      <c r="I34" s="923" t="e">
        <f>+#REF!-#REF!</f>
        <v>#REF!</v>
      </c>
      <c r="J34" s="923" t="e">
        <f>+#REF!-#REF!</f>
        <v>#REF!</v>
      </c>
      <c r="K34" s="923" t="e">
        <f>+#REF!-#REF!</f>
        <v>#REF!</v>
      </c>
      <c r="L34" s="331" t="e">
        <f>+#REF!-#REF!</f>
        <v>#REF!</v>
      </c>
      <c r="M34" s="329"/>
      <c r="N34" s="924" t="e">
        <f>+#REF!-#REF!</f>
        <v>#REF!</v>
      </c>
      <c r="O34" s="329" t="e">
        <f>+#REF!-#REF!</f>
        <v>#REF!</v>
      </c>
      <c r="P34" s="925" t="e">
        <f>+#REF!-#REF!</f>
        <v>#REF!</v>
      </c>
      <c r="Q34" s="925" t="e">
        <f>+#REF!-#REF!</f>
        <v>#REF!</v>
      </c>
      <c r="R34" s="925" t="e">
        <f>+#REF!-#REF!</f>
        <v>#REF!</v>
      </c>
      <c r="S34" s="925" t="e">
        <f>+#REF!-#REF!</f>
        <v>#REF!</v>
      </c>
      <c r="T34" s="925" t="e">
        <f>+#REF!-#REF!</f>
        <v>#REF!</v>
      </c>
      <c r="U34" s="925" t="e">
        <f>+#REF!-#REF!</f>
        <v>#REF!</v>
      </c>
      <c r="V34" s="925" t="e">
        <f>+#REF!-#REF!</f>
        <v>#REF!</v>
      </c>
      <c r="W34" s="619" t="s">
        <v>313</v>
      </c>
      <c r="X34" s="922"/>
      <c r="Y34" s="922"/>
      <c r="Z34" s="363"/>
      <c r="AA34" s="363"/>
      <c r="AB34" s="363"/>
      <c r="AC34" s="363"/>
      <c r="AD34" s="363"/>
      <c r="AE34" s="363"/>
      <c r="AF34" s="363"/>
      <c r="AG34" s="363"/>
      <c r="AH34" s="363"/>
    </row>
    <row r="35" spans="2:34" s="360" customFormat="1" ht="15" customHeight="1" thickBot="1" x14ac:dyDescent="0.25">
      <c r="B35" s="638"/>
      <c r="C35" s="929"/>
      <c r="D35" s="930"/>
      <c r="E35" s="930"/>
      <c r="F35" s="930"/>
      <c r="G35" s="930"/>
      <c r="H35" s="930"/>
      <c r="I35" s="930"/>
      <c r="J35" s="930"/>
      <c r="K35" s="930"/>
      <c r="L35" s="930"/>
      <c r="M35" s="931"/>
      <c r="N35" s="932"/>
      <c r="O35" s="931"/>
      <c r="P35" s="933"/>
      <c r="Q35" s="933"/>
      <c r="R35" s="933"/>
      <c r="S35" s="933"/>
      <c r="T35" s="933"/>
      <c r="U35" s="933"/>
      <c r="V35" s="933"/>
      <c r="W35" s="953"/>
      <c r="X35" s="922"/>
      <c r="Y35" s="922"/>
      <c r="Z35" s="363"/>
      <c r="AA35" s="363"/>
      <c r="AB35" s="363"/>
      <c r="AC35" s="363"/>
      <c r="AD35" s="363"/>
      <c r="AE35" s="363"/>
      <c r="AF35" s="363"/>
      <c r="AG35" s="363"/>
      <c r="AH35" s="363"/>
    </row>
    <row r="36" spans="2:34" s="365" customFormat="1" ht="15" customHeight="1" thickTop="1" x14ac:dyDescent="0.2">
      <c r="B36" s="618"/>
      <c r="C36" s="935"/>
      <c r="D36" s="936"/>
      <c r="E36" s="936"/>
      <c r="F36" s="936"/>
      <c r="G36" s="936"/>
      <c r="H36" s="936"/>
      <c r="I36" s="936"/>
      <c r="J36" s="936"/>
      <c r="K36" s="936"/>
      <c r="L36" s="936"/>
      <c r="M36" s="937"/>
      <c r="N36" s="938"/>
      <c r="O36" s="937"/>
      <c r="P36" s="939"/>
      <c r="Q36" s="939"/>
      <c r="R36" s="939"/>
      <c r="S36" s="939"/>
      <c r="T36" s="939"/>
      <c r="U36" s="939"/>
      <c r="V36" s="939"/>
      <c r="W36" s="619"/>
      <c r="X36" s="922"/>
      <c r="Y36" s="922"/>
      <c r="Z36" s="363"/>
      <c r="AA36" s="363"/>
      <c r="AB36" s="363"/>
      <c r="AC36" s="363"/>
      <c r="AD36" s="363"/>
      <c r="AE36" s="363"/>
      <c r="AF36" s="363"/>
      <c r="AG36" s="363"/>
      <c r="AH36" s="363"/>
    </row>
    <row r="37" spans="2:34" s="365" customFormat="1" ht="23.1" customHeight="1" x14ac:dyDescent="0.2">
      <c r="B37" s="455" t="s">
        <v>1469</v>
      </c>
      <c r="C37" s="940"/>
      <c r="D37" s="940"/>
      <c r="E37" s="940"/>
      <c r="F37" s="940"/>
      <c r="G37" s="940"/>
      <c r="H37" s="940"/>
      <c r="I37" s="940"/>
      <c r="J37" s="940"/>
      <c r="K37" s="940"/>
      <c r="L37" s="940"/>
      <c r="M37" s="896"/>
      <c r="N37" s="903"/>
      <c r="O37" s="896"/>
      <c r="P37" s="941"/>
      <c r="Q37" s="941"/>
      <c r="R37" s="941"/>
      <c r="S37" s="941"/>
      <c r="T37" s="941"/>
      <c r="U37" s="941"/>
      <c r="V37" s="941"/>
      <c r="W37" s="379" t="s">
        <v>731</v>
      </c>
      <c r="X37" s="922"/>
      <c r="Y37" s="922"/>
      <c r="Z37" s="363"/>
      <c r="AA37" s="363"/>
      <c r="AB37" s="363"/>
      <c r="AC37" s="363"/>
      <c r="AD37" s="363"/>
      <c r="AE37" s="363"/>
      <c r="AF37" s="363"/>
      <c r="AG37" s="363"/>
      <c r="AH37" s="363"/>
    </row>
    <row r="38" spans="2:34" s="360" customFormat="1" ht="9" customHeight="1" x14ac:dyDescent="0.2">
      <c r="B38" s="454"/>
      <c r="C38" s="940"/>
      <c r="D38" s="940"/>
      <c r="E38" s="940"/>
      <c r="F38" s="940"/>
      <c r="G38" s="940"/>
      <c r="H38" s="940"/>
      <c r="I38" s="940"/>
      <c r="J38" s="940"/>
      <c r="K38" s="940"/>
      <c r="L38" s="940"/>
      <c r="M38" s="896"/>
      <c r="N38" s="903"/>
      <c r="O38" s="896"/>
      <c r="P38" s="941"/>
      <c r="Q38" s="941"/>
      <c r="R38" s="941"/>
      <c r="S38" s="941"/>
      <c r="T38" s="941"/>
      <c r="U38" s="941"/>
      <c r="V38" s="941"/>
      <c r="W38" s="617"/>
      <c r="X38" s="922"/>
      <c r="Y38" s="922"/>
      <c r="Z38" s="363"/>
      <c r="AA38" s="363"/>
      <c r="AB38" s="363"/>
      <c r="AC38" s="363"/>
      <c r="AD38" s="363"/>
      <c r="AE38" s="363"/>
      <c r="AF38" s="363"/>
      <c r="AG38" s="363"/>
      <c r="AH38" s="363"/>
    </row>
    <row r="39" spans="2:34" s="360" customFormat="1" ht="26.25" customHeight="1" x14ac:dyDescent="0.2">
      <c r="B39" s="454" t="s">
        <v>175</v>
      </c>
      <c r="C39" s="942">
        <v>13.303556635438474</v>
      </c>
      <c r="D39" s="942" t="e">
        <f>+(#REF!/#REF!-1)*100</f>
        <v>#REF!</v>
      </c>
      <c r="E39" s="942" t="e">
        <f>+(#REF!/#REF!-1)*100</f>
        <v>#REF!</v>
      </c>
      <c r="F39" s="942" t="e">
        <f>+(#REF!/#REF!-1)*100</f>
        <v>#REF!</v>
      </c>
      <c r="G39" s="942" t="e">
        <f>+(#REF!/#REF!-1)*100</f>
        <v>#REF!</v>
      </c>
      <c r="H39" s="942" t="e">
        <f>+(#REF!/#REF!-1)*100</f>
        <v>#REF!</v>
      </c>
      <c r="I39" s="942" t="e">
        <f>+(#REF!/#REF!-1)*100</f>
        <v>#REF!</v>
      </c>
      <c r="J39" s="942" t="e">
        <f>+(#REF!/#REF!-1)*100</f>
        <v>#REF!</v>
      </c>
      <c r="K39" s="942" t="e">
        <f>+(#REF!/#REF!-1)*100</f>
        <v>#REF!</v>
      </c>
      <c r="L39" s="942" t="e">
        <f>+(#REF!/#REF!-1)*100</f>
        <v>#REF!</v>
      </c>
      <c r="M39" s="943"/>
      <c r="N39" s="944" t="e">
        <f>+(#REF!/#REF!-1)*100</f>
        <v>#REF!</v>
      </c>
      <c r="O39" s="943" t="e">
        <f>+(#REF!/#REF!-1)*100</f>
        <v>#REF!</v>
      </c>
      <c r="P39" s="945" t="e">
        <f>+(#REF!/#REF!-1)*100</f>
        <v>#REF!</v>
      </c>
      <c r="Q39" s="945" t="e">
        <f>+(#REF!/#REF!-1)*100</f>
        <v>#REF!</v>
      </c>
      <c r="R39" s="945" t="e">
        <f>+(#REF!/#REF!-1)*100</f>
        <v>#REF!</v>
      </c>
      <c r="S39" s="945" t="e">
        <f>+(#REF!/#REF!-1)*100</f>
        <v>#REF!</v>
      </c>
      <c r="T39" s="945" t="e">
        <f>+(#REF!/#REF!-1)*100</f>
        <v>#REF!</v>
      </c>
      <c r="U39" s="945" t="e">
        <f>+(#REF!/#REF!-1)*100</f>
        <v>#REF!</v>
      </c>
      <c r="V39" s="945" t="e">
        <f>+(#REF!/#REF!-1)*100</f>
        <v>#REF!</v>
      </c>
      <c r="W39" s="617" t="s">
        <v>877</v>
      </c>
      <c r="X39" s="922"/>
      <c r="Y39" s="922"/>
      <c r="Z39" s="363"/>
      <c r="AA39" s="363"/>
      <c r="AB39" s="363"/>
      <c r="AC39" s="363"/>
      <c r="AD39" s="363"/>
      <c r="AE39" s="363"/>
      <c r="AF39" s="363"/>
      <c r="AG39" s="363"/>
      <c r="AH39" s="363"/>
    </row>
    <row r="40" spans="2:34" s="365" customFormat="1" ht="26.25" customHeight="1" x14ac:dyDescent="0.2">
      <c r="B40" s="618" t="s">
        <v>1134</v>
      </c>
      <c r="C40" s="893">
        <v>6.9022821399667755</v>
      </c>
      <c r="D40" s="893" t="e">
        <f>+(#REF!/#REF!-1)*100</f>
        <v>#REF!</v>
      </c>
      <c r="E40" s="893" t="e">
        <f>+(#REF!/#REF!-1)*100</f>
        <v>#REF!</v>
      </c>
      <c r="F40" s="893" t="e">
        <f>+(#REF!/#REF!-1)*100</f>
        <v>#REF!</v>
      </c>
      <c r="G40" s="893" t="e">
        <f>+(#REF!/#REF!-1)*100</f>
        <v>#REF!</v>
      </c>
      <c r="H40" s="893" t="e">
        <f>+(#REF!/#REF!-1)*100</f>
        <v>#REF!</v>
      </c>
      <c r="I40" s="893" t="e">
        <f>+(#REF!/#REF!-1)*100</f>
        <v>#REF!</v>
      </c>
      <c r="J40" s="893" t="e">
        <f>+(#REF!/#REF!-1)*100</f>
        <v>#REF!</v>
      </c>
      <c r="K40" s="893" t="e">
        <f>+(#REF!/#REF!-1)*100</f>
        <v>#REF!</v>
      </c>
      <c r="L40" s="893" t="e">
        <f>+(#REF!/#REF!-1)*100</f>
        <v>#REF!</v>
      </c>
      <c r="M40" s="894"/>
      <c r="N40" s="895" t="e">
        <f>+(#REF!/#REF!-1)*100</f>
        <v>#REF!</v>
      </c>
      <c r="O40" s="894" t="e">
        <f>+(#REF!/#REF!-1)*100</f>
        <v>#REF!</v>
      </c>
      <c r="P40" s="946" t="e">
        <f>+(#REF!/#REF!-1)*100</f>
        <v>#REF!</v>
      </c>
      <c r="Q40" s="946" t="e">
        <f>+(#REF!/#REF!-1)*100</f>
        <v>#REF!</v>
      </c>
      <c r="R40" s="946" t="e">
        <f>+(#REF!/#REF!-1)*100</f>
        <v>#REF!</v>
      </c>
      <c r="S40" s="946" t="e">
        <f>+(#REF!/#REF!-1)*100</f>
        <v>#REF!</v>
      </c>
      <c r="T40" s="946" t="e">
        <f>+(#REF!/#REF!-1)*100</f>
        <v>#REF!</v>
      </c>
      <c r="U40" s="946" t="e">
        <f>+(#REF!/#REF!-1)*100</f>
        <v>#REF!</v>
      </c>
      <c r="V40" s="946" t="e">
        <f>+(#REF!/#REF!-1)*100</f>
        <v>#REF!</v>
      </c>
      <c r="W40" s="619" t="s">
        <v>1135</v>
      </c>
      <c r="X40" s="922"/>
      <c r="Y40" s="922"/>
      <c r="Z40" s="363"/>
      <c r="AA40" s="363"/>
      <c r="AB40" s="363"/>
      <c r="AC40" s="363"/>
      <c r="AD40" s="363"/>
      <c r="AE40" s="363"/>
      <c r="AF40" s="363"/>
      <c r="AG40" s="363"/>
      <c r="AH40" s="363"/>
    </row>
    <row r="41" spans="2:34" s="365" customFormat="1" ht="26.25" customHeight="1" x14ac:dyDescent="0.2">
      <c r="B41" s="618" t="s">
        <v>1501</v>
      </c>
      <c r="C41" s="893">
        <v>14.492372646677554</v>
      </c>
      <c r="D41" s="893" t="e">
        <f>+(#REF!/#REF!-1)*100</f>
        <v>#REF!</v>
      </c>
      <c r="E41" s="893" t="e">
        <f>+(#REF!/#REF!-1)*100</f>
        <v>#REF!</v>
      </c>
      <c r="F41" s="893" t="e">
        <f>+(#REF!/#REF!-1)*100</f>
        <v>#REF!</v>
      </c>
      <c r="G41" s="893" t="e">
        <f>+(#REF!/#REF!-1)*100</f>
        <v>#REF!</v>
      </c>
      <c r="H41" s="893" t="e">
        <f>+(#REF!/#REF!-1)*100</f>
        <v>#REF!</v>
      </c>
      <c r="I41" s="893" t="e">
        <f>+(#REF!/#REF!-1)*100</f>
        <v>#REF!</v>
      </c>
      <c r="J41" s="893" t="e">
        <f>+(#REF!/#REF!-1)*100</f>
        <v>#REF!</v>
      </c>
      <c r="K41" s="893" t="e">
        <f>+(#REF!/#REF!-1)*100</f>
        <v>#REF!</v>
      </c>
      <c r="L41" s="893" t="e">
        <f>+(#REF!/#REF!-1)*100</f>
        <v>#REF!</v>
      </c>
      <c r="M41" s="894"/>
      <c r="N41" s="895" t="e">
        <f>+(#REF!/#REF!-1)*100</f>
        <v>#REF!</v>
      </c>
      <c r="O41" s="894" t="e">
        <f>+(#REF!/#REF!-1)*100</f>
        <v>#REF!</v>
      </c>
      <c r="P41" s="946" t="e">
        <f>+(#REF!/#REF!-1)*100</f>
        <v>#REF!</v>
      </c>
      <c r="Q41" s="946" t="e">
        <f>+(#REF!/#REF!-1)*100</f>
        <v>#REF!</v>
      </c>
      <c r="R41" s="946" t="e">
        <f>+(#REF!/#REF!-1)*100</f>
        <v>#REF!</v>
      </c>
      <c r="S41" s="946" t="e">
        <f>+(#REF!/#REF!-1)*100</f>
        <v>#REF!</v>
      </c>
      <c r="T41" s="946" t="e">
        <f>+(#REF!/#REF!-1)*100</f>
        <v>#REF!</v>
      </c>
      <c r="U41" s="946" t="e">
        <f>+(#REF!/#REF!-1)*100</f>
        <v>#REF!</v>
      </c>
      <c r="V41" s="946" t="e">
        <f>+(#REF!/#REF!-1)*100</f>
        <v>#REF!</v>
      </c>
      <c r="W41" s="619" t="s">
        <v>879</v>
      </c>
      <c r="X41" s="922"/>
      <c r="Y41" s="922"/>
      <c r="Z41" s="363"/>
      <c r="AA41" s="363"/>
      <c r="AB41" s="363"/>
      <c r="AC41" s="363"/>
      <c r="AD41" s="363"/>
      <c r="AE41" s="363"/>
      <c r="AF41" s="363"/>
      <c r="AG41" s="363"/>
      <c r="AH41" s="363"/>
    </row>
    <row r="42" spans="2:34" s="360" customFormat="1" ht="26.25" customHeight="1" x14ac:dyDescent="0.2">
      <c r="B42" s="454" t="s">
        <v>880</v>
      </c>
      <c r="C42" s="942">
        <v>47.61330972639368</v>
      </c>
      <c r="D42" s="942" t="e">
        <f>+(#REF!/#REF!-1)*100</f>
        <v>#REF!</v>
      </c>
      <c r="E42" s="942" t="e">
        <f>+(#REF!/#REF!-1)*100</f>
        <v>#REF!</v>
      </c>
      <c r="F42" s="942" t="e">
        <f>+(#REF!/#REF!-1)*100</f>
        <v>#REF!</v>
      </c>
      <c r="G42" s="942" t="e">
        <f>+(#REF!/#REF!-1)*100</f>
        <v>#REF!</v>
      </c>
      <c r="H42" s="942" t="e">
        <f>+(#REF!/#REF!-1)*100</f>
        <v>#REF!</v>
      </c>
      <c r="I42" s="942" t="e">
        <f>+(#REF!/#REF!-1)*100</f>
        <v>#REF!</v>
      </c>
      <c r="J42" s="942" t="e">
        <f>+(#REF!/#REF!-1)*100</f>
        <v>#REF!</v>
      </c>
      <c r="K42" s="942" t="e">
        <f>+(#REF!/#REF!-1)*100</f>
        <v>#REF!</v>
      </c>
      <c r="L42" s="942" t="e">
        <f>+(#REF!/#REF!-1)*100</f>
        <v>#REF!</v>
      </c>
      <c r="M42" s="943"/>
      <c r="N42" s="944" t="e">
        <f>+(#REF!/#REF!-1)*100</f>
        <v>#REF!</v>
      </c>
      <c r="O42" s="943" t="e">
        <f>+(#REF!/#REF!-1)*100</f>
        <v>#REF!</v>
      </c>
      <c r="P42" s="945" t="e">
        <f>+(#REF!/#REF!-1)*100</f>
        <v>#REF!</v>
      </c>
      <c r="Q42" s="945" t="e">
        <f>+(#REF!/#REF!-1)*100</f>
        <v>#REF!</v>
      </c>
      <c r="R42" s="945" t="e">
        <f>+(#REF!/#REF!-1)*100</f>
        <v>#REF!</v>
      </c>
      <c r="S42" s="945" t="e">
        <f>+(#REF!/#REF!-1)*100</f>
        <v>#REF!</v>
      </c>
      <c r="T42" s="945" t="e">
        <f>+(#REF!/#REF!-1)*100</f>
        <v>#REF!</v>
      </c>
      <c r="U42" s="945" t="e">
        <f>+(#REF!/#REF!-1)*100</f>
        <v>#REF!</v>
      </c>
      <c r="V42" s="945" t="e">
        <f>+(#REF!/#REF!-1)*100</f>
        <v>#REF!</v>
      </c>
      <c r="W42" s="617" t="s">
        <v>878</v>
      </c>
      <c r="X42" s="922"/>
      <c r="Y42" s="922"/>
      <c r="Z42" s="363"/>
      <c r="AA42" s="363"/>
      <c r="AB42" s="363"/>
      <c r="AC42" s="363"/>
      <c r="AD42" s="363"/>
      <c r="AE42" s="363"/>
      <c r="AF42" s="363"/>
      <c r="AG42" s="363"/>
      <c r="AH42" s="363"/>
    </row>
    <row r="43" spans="2:34" s="360" customFormat="1" ht="26.25" customHeight="1" x14ac:dyDescent="0.2">
      <c r="B43" s="618" t="s">
        <v>1449</v>
      </c>
      <c r="C43" s="893">
        <v>327.34360497493969</v>
      </c>
      <c r="D43" s="893" t="e">
        <f>+(#REF!/#REF!-1)*100</f>
        <v>#REF!</v>
      </c>
      <c r="E43" s="893" t="e">
        <f>+(#REF!/#REF!-1)*100</f>
        <v>#REF!</v>
      </c>
      <c r="F43" s="893" t="e">
        <f>+(#REF!/#REF!-1)*100</f>
        <v>#REF!</v>
      </c>
      <c r="G43" s="893" t="e">
        <f>+(#REF!/#REF!-1)*100</f>
        <v>#REF!</v>
      </c>
      <c r="H43" s="893" t="e">
        <f>+(#REF!/#REF!-1)*100</f>
        <v>#REF!</v>
      </c>
      <c r="I43" s="893" t="e">
        <f>+(#REF!/#REF!-1)*100</f>
        <v>#REF!</v>
      </c>
      <c r="J43" s="893" t="e">
        <f>+(#REF!/#REF!-1)*100</f>
        <v>#REF!</v>
      </c>
      <c r="K43" s="893" t="e">
        <f>+(#REF!/#REF!-1)*100</f>
        <v>#REF!</v>
      </c>
      <c r="L43" s="893" t="e">
        <f>+(#REF!/#REF!-1)*100</f>
        <v>#REF!</v>
      </c>
      <c r="M43" s="894"/>
      <c r="N43" s="895" t="e">
        <f>+(#REF!/#REF!-1)*100</f>
        <v>#REF!</v>
      </c>
      <c r="O43" s="894" t="e">
        <f>+(#REF!/#REF!-1)*100</f>
        <v>#REF!</v>
      </c>
      <c r="P43" s="946" t="e">
        <f>+(#REF!/#REF!-1)*100</f>
        <v>#REF!</v>
      </c>
      <c r="Q43" s="946" t="e">
        <f>+(#REF!/#REF!-1)*100</f>
        <v>#REF!</v>
      </c>
      <c r="R43" s="946" t="e">
        <f>+(#REF!/#REF!-1)*100</f>
        <v>#REF!</v>
      </c>
      <c r="S43" s="946" t="e">
        <f>+(#REF!/#REF!-1)*100</f>
        <v>#REF!</v>
      </c>
      <c r="T43" s="946" t="e">
        <f>+(#REF!/#REF!-1)*100</f>
        <v>#REF!</v>
      </c>
      <c r="U43" s="946" t="e">
        <f>+(#REF!/#REF!-1)*100</f>
        <v>#REF!</v>
      </c>
      <c r="V43" s="946" t="e">
        <f>+(#REF!/#REF!-1)*100</f>
        <v>#REF!</v>
      </c>
      <c r="W43" s="619" t="s">
        <v>1451</v>
      </c>
      <c r="X43" s="922"/>
      <c r="Y43" s="922"/>
      <c r="Z43" s="363"/>
      <c r="AA43" s="363"/>
      <c r="AB43" s="363"/>
      <c r="AC43" s="363"/>
      <c r="AD43" s="363"/>
      <c r="AE43" s="363"/>
      <c r="AF43" s="363"/>
      <c r="AG43" s="363"/>
      <c r="AH43" s="363"/>
    </row>
    <row r="44" spans="2:34" s="365" customFormat="1" ht="26.25" customHeight="1" x14ac:dyDescent="0.2">
      <c r="B44" s="618" t="s">
        <v>1289</v>
      </c>
      <c r="C44" s="893">
        <v>-15.428042233918982</v>
      </c>
      <c r="D44" s="893" t="e">
        <f>+(#REF!/#REF!-1)*100</f>
        <v>#REF!</v>
      </c>
      <c r="E44" s="893" t="e">
        <f>+(#REF!/#REF!-1)*100</f>
        <v>#REF!</v>
      </c>
      <c r="F44" s="893" t="e">
        <f>+(#REF!/#REF!-1)*100</f>
        <v>#REF!</v>
      </c>
      <c r="G44" s="893" t="e">
        <f>+(#REF!/#REF!-1)*100</f>
        <v>#REF!</v>
      </c>
      <c r="H44" s="893" t="e">
        <f>+(#REF!/#REF!-1)*100</f>
        <v>#REF!</v>
      </c>
      <c r="I44" s="893" t="e">
        <f>+(#REF!/#REF!-1)*100</f>
        <v>#REF!</v>
      </c>
      <c r="J44" s="893" t="e">
        <f>+(#REF!/#REF!-1)*100</f>
        <v>#REF!</v>
      </c>
      <c r="K44" s="893" t="e">
        <f>+(#REF!/#REF!-1)*100</f>
        <v>#REF!</v>
      </c>
      <c r="L44" s="893" t="e">
        <f>+(#REF!/#REF!-1)*100</f>
        <v>#REF!</v>
      </c>
      <c r="M44" s="894"/>
      <c r="N44" s="895" t="e">
        <f>+(#REF!/#REF!-1)*100</f>
        <v>#REF!</v>
      </c>
      <c r="O44" s="894" t="e">
        <f>+(#REF!/#REF!-1)*100</f>
        <v>#REF!</v>
      </c>
      <c r="P44" s="946" t="e">
        <f>+(#REF!/#REF!-1)*100</f>
        <v>#REF!</v>
      </c>
      <c r="Q44" s="946" t="e">
        <f>+(#REF!/#REF!-1)*100</f>
        <v>#REF!</v>
      </c>
      <c r="R44" s="946" t="e">
        <f>+(#REF!/#REF!-1)*100</f>
        <v>#REF!</v>
      </c>
      <c r="S44" s="946" t="e">
        <f>+(#REF!/#REF!-1)*100</f>
        <v>#REF!</v>
      </c>
      <c r="T44" s="946" t="e">
        <f>+(#REF!/#REF!-1)*100</f>
        <v>#REF!</v>
      </c>
      <c r="U44" s="946" t="e">
        <f>+(#REF!/#REF!-1)*100</f>
        <v>#REF!</v>
      </c>
      <c r="V44" s="946" t="e">
        <f>+(#REF!/#REF!-1)*100</f>
        <v>#REF!</v>
      </c>
      <c r="W44" s="619" t="s">
        <v>1305</v>
      </c>
      <c r="X44" s="922"/>
      <c r="Y44" s="922"/>
      <c r="Z44" s="363"/>
      <c r="AA44" s="363"/>
      <c r="AB44" s="363"/>
      <c r="AC44" s="363"/>
      <c r="AD44" s="363"/>
      <c r="AE44" s="363"/>
      <c r="AF44" s="363"/>
      <c r="AG44" s="363"/>
      <c r="AH44" s="363"/>
    </row>
    <row r="45" spans="2:34" s="365" customFormat="1" ht="26.25" customHeight="1" x14ac:dyDescent="0.2">
      <c r="B45" s="618" t="s">
        <v>1452</v>
      </c>
      <c r="C45" s="893">
        <v>6.6017247291616288</v>
      </c>
      <c r="D45" s="893" t="e">
        <f>+(#REF!/#REF!-1)*100</f>
        <v>#REF!</v>
      </c>
      <c r="E45" s="893" t="e">
        <f>+(#REF!/#REF!-1)*100</f>
        <v>#REF!</v>
      </c>
      <c r="F45" s="893" t="e">
        <f>+(#REF!/#REF!-1)*100</f>
        <v>#REF!</v>
      </c>
      <c r="G45" s="893" t="e">
        <f>+(#REF!/#REF!-1)*100</f>
        <v>#REF!</v>
      </c>
      <c r="H45" s="893" t="e">
        <f>+(#REF!/#REF!-1)*100</f>
        <v>#REF!</v>
      </c>
      <c r="I45" s="893" t="e">
        <f>+(#REF!/#REF!-1)*100</f>
        <v>#REF!</v>
      </c>
      <c r="J45" s="893" t="e">
        <f>+(#REF!/#REF!-1)*100</f>
        <v>#REF!</v>
      </c>
      <c r="K45" s="893" t="e">
        <f>+(#REF!/#REF!-1)*100</f>
        <v>#REF!</v>
      </c>
      <c r="L45" s="893" t="e">
        <f>+(#REF!/#REF!-1)*100</f>
        <v>#REF!</v>
      </c>
      <c r="M45" s="894"/>
      <c r="N45" s="895" t="e">
        <f>+(#REF!/#REF!-1)*100</f>
        <v>#REF!</v>
      </c>
      <c r="O45" s="894" t="e">
        <f>+(#REF!/#REF!-1)*100</f>
        <v>#REF!</v>
      </c>
      <c r="P45" s="946" t="e">
        <f>+(#REF!/#REF!-1)*100</f>
        <v>#REF!</v>
      </c>
      <c r="Q45" s="946" t="e">
        <f>+(#REF!/#REF!-1)*100</f>
        <v>#REF!</v>
      </c>
      <c r="R45" s="946" t="e">
        <f>+(#REF!/#REF!-1)*100</f>
        <v>#REF!</v>
      </c>
      <c r="S45" s="946" t="e">
        <f>+(#REF!/#REF!-1)*100</f>
        <v>#REF!</v>
      </c>
      <c r="T45" s="946" t="e">
        <f>+(#REF!/#REF!-1)*100</f>
        <v>#REF!</v>
      </c>
      <c r="U45" s="946" t="e">
        <f>+(#REF!/#REF!-1)*100</f>
        <v>#REF!</v>
      </c>
      <c r="V45" s="946" t="e">
        <f>+(#REF!/#REF!-1)*100</f>
        <v>#REF!</v>
      </c>
      <c r="W45" s="619" t="s">
        <v>1455</v>
      </c>
      <c r="X45" s="922"/>
      <c r="Y45" s="922"/>
      <c r="Z45" s="363"/>
      <c r="AA45" s="363"/>
      <c r="AB45" s="363"/>
      <c r="AC45" s="363"/>
      <c r="AD45" s="363"/>
      <c r="AE45" s="363"/>
      <c r="AF45" s="363"/>
      <c r="AG45" s="363"/>
      <c r="AH45" s="363"/>
    </row>
    <row r="46" spans="2:34" s="365" customFormat="1" ht="26.25" customHeight="1" x14ac:dyDescent="0.2">
      <c r="B46" s="618" t="s">
        <v>1453</v>
      </c>
      <c r="C46" s="893">
        <v>0</v>
      </c>
      <c r="D46" s="893">
        <v>0</v>
      </c>
      <c r="E46" s="893">
        <v>0</v>
      </c>
      <c r="F46" s="893">
        <v>0</v>
      </c>
      <c r="G46" s="893">
        <v>0</v>
      </c>
      <c r="H46" s="893">
        <v>0</v>
      </c>
      <c r="I46" s="893">
        <v>1</v>
      </c>
      <c r="J46" s="893" t="e">
        <f>+(#REF!/#REF!-1)*100</f>
        <v>#REF!</v>
      </c>
      <c r="K46" s="893" t="e">
        <f>+(#REF!/#REF!-1)*100</f>
        <v>#REF!</v>
      </c>
      <c r="L46" s="893" t="e">
        <f>+(#REF!/#REF!-1)*100</f>
        <v>#REF!</v>
      </c>
      <c r="M46" s="894"/>
      <c r="N46" s="895" t="e">
        <f>+(#REF!/#REF!-1)*100</f>
        <v>#REF!</v>
      </c>
      <c r="O46" s="894" t="e">
        <f>+(#REF!/#REF!-1)*100</f>
        <v>#REF!</v>
      </c>
      <c r="P46" s="946" t="e">
        <f>+(#REF!/#REF!-1)*100</f>
        <v>#REF!</v>
      </c>
      <c r="Q46" s="946" t="e">
        <f>+(#REF!/#REF!-1)*100</f>
        <v>#REF!</v>
      </c>
      <c r="R46" s="946" t="e">
        <f>+(#REF!/#REF!-1)*100</f>
        <v>#REF!</v>
      </c>
      <c r="S46" s="946" t="e">
        <f>+(#REF!/#REF!-1)*100</f>
        <v>#REF!</v>
      </c>
      <c r="T46" s="946" t="e">
        <f>+(#REF!/#REF!-1)*100</f>
        <v>#REF!</v>
      </c>
      <c r="U46" s="946" t="e">
        <f>+(#REF!/#REF!-1)*100</f>
        <v>#REF!</v>
      </c>
      <c r="V46" s="946" t="e">
        <f>+(#REF!/#REF!-1)*100</f>
        <v>#REF!</v>
      </c>
      <c r="W46" s="619" t="s">
        <v>945</v>
      </c>
      <c r="X46" s="922"/>
      <c r="Y46" s="922"/>
      <c r="Z46" s="363"/>
      <c r="AA46" s="363"/>
      <c r="AB46" s="363"/>
      <c r="AC46" s="363"/>
      <c r="AD46" s="363"/>
      <c r="AE46" s="363"/>
      <c r="AF46" s="363"/>
      <c r="AG46" s="363"/>
      <c r="AH46" s="363"/>
    </row>
    <row r="47" spans="2:34" s="360" customFormat="1" ht="9" customHeight="1" x14ac:dyDescent="0.2">
      <c r="B47" s="618"/>
      <c r="C47" s="893"/>
      <c r="D47" s="942"/>
      <c r="E47" s="942"/>
      <c r="F47" s="942"/>
      <c r="G47" s="942"/>
      <c r="H47" s="942"/>
      <c r="I47" s="942"/>
      <c r="J47" s="942"/>
      <c r="K47" s="942"/>
      <c r="L47" s="942"/>
      <c r="M47" s="943"/>
      <c r="N47" s="944"/>
      <c r="O47" s="943"/>
      <c r="P47" s="945"/>
      <c r="Q47" s="945"/>
      <c r="R47" s="945"/>
      <c r="S47" s="945"/>
      <c r="T47" s="945"/>
      <c r="U47" s="945"/>
      <c r="V47" s="945"/>
      <c r="W47" s="617"/>
      <c r="X47" s="922"/>
      <c r="Y47" s="922"/>
      <c r="Z47" s="363"/>
      <c r="AA47" s="363"/>
      <c r="AB47" s="363"/>
      <c r="AC47" s="363"/>
      <c r="AD47" s="363"/>
      <c r="AE47" s="363"/>
      <c r="AF47" s="363"/>
      <c r="AG47" s="363"/>
      <c r="AH47" s="363"/>
    </row>
    <row r="48" spans="2:34" s="360" customFormat="1" ht="26.25" customHeight="1" x14ac:dyDescent="0.2">
      <c r="B48" s="454" t="s">
        <v>1043</v>
      </c>
      <c r="C48" s="942">
        <v>19.856800595733183</v>
      </c>
      <c r="D48" s="942" t="e">
        <f>+(#REF!/#REF!-1)*100</f>
        <v>#REF!</v>
      </c>
      <c r="E48" s="942" t="e">
        <f>+(#REF!/#REF!-1)*100</f>
        <v>#REF!</v>
      </c>
      <c r="F48" s="942" t="e">
        <f>+(#REF!/#REF!-1)*100</f>
        <v>#REF!</v>
      </c>
      <c r="G48" s="942" t="e">
        <f>+(#REF!/#REF!-1)*100</f>
        <v>#REF!</v>
      </c>
      <c r="H48" s="942" t="e">
        <f>+(#REF!/#REF!-1)*100</f>
        <v>#REF!</v>
      </c>
      <c r="I48" s="942" t="e">
        <f>+(#REF!/#REF!-1)*100</f>
        <v>#REF!</v>
      </c>
      <c r="J48" s="942" t="e">
        <f>+(#REF!/#REF!-1)*100</f>
        <v>#REF!</v>
      </c>
      <c r="K48" s="942" t="e">
        <f>+(#REF!/#REF!-1)*100</f>
        <v>#REF!</v>
      </c>
      <c r="L48" s="942" t="e">
        <f>+(#REF!/#REF!-1)*100</f>
        <v>#REF!</v>
      </c>
      <c r="M48" s="943"/>
      <c r="N48" s="944" t="e">
        <f>+(#REF!/#REF!-1)*100</f>
        <v>#REF!</v>
      </c>
      <c r="O48" s="943" t="e">
        <f>+(#REF!/#REF!-1)*100</f>
        <v>#REF!</v>
      </c>
      <c r="P48" s="945" t="e">
        <f>+(#REF!/#REF!-1)*100</f>
        <v>#REF!</v>
      </c>
      <c r="Q48" s="945" t="e">
        <f>+(#REF!/#REF!-1)*100</f>
        <v>#REF!</v>
      </c>
      <c r="R48" s="945" t="e">
        <f>+(#REF!/#REF!-1)*100</f>
        <v>#REF!</v>
      </c>
      <c r="S48" s="945" t="e">
        <f>+(#REF!/#REF!-1)*100</f>
        <v>#REF!</v>
      </c>
      <c r="T48" s="945" t="e">
        <f>+(#REF!/#REF!-1)*100</f>
        <v>#REF!</v>
      </c>
      <c r="U48" s="945" t="e">
        <f>+(#REF!/#REF!-1)*100</f>
        <v>#REF!</v>
      </c>
      <c r="V48" s="945" t="e">
        <f>+(#REF!/#REF!-1)*100</f>
        <v>#REF!</v>
      </c>
      <c r="W48" s="617" t="s">
        <v>288</v>
      </c>
      <c r="X48" s="922"/>
      <c r="Y48" s="922"/>
      <c r="Z48" s="363"/>
      <c r="AA48" s="363"/>
      <c r="AB48" s="363"/>
      <c r="AC48" s="363"/>
      <c r="AD48" s="363"/>
      <c r="AE48" s="363"/>
      <c r="AF48" s="363"/>
      <c r="AG48" s="363"/>
      <c r="AH48" s="363"/>
    </row>
    <row r="49" spans="2:34" s="360" customFormat="1" ht="9" customHeight="1" x14ac:dyDescent="0.2">
      <c r="B49" s="454"/>
      <c r="C49" s="942"/>
      <c r="D49" s="942"/>
      <c r="E49" s="942"/>
      <c r="F49" s="942"/>
      <c r="G49" s="942"/>
      <c r="H49" s="942"/>
      <c r="I49" s="942"/>
      <c r="J49" s="942"/>
      <c r="K49" s="942"/>
      <c r="L49" s="942"/>
      <c r="M49" s="943"/>
      <c r="N49" s="944"/>
      <c r="O49" s="943"/>
      <c r="P49" s="945"/>
      <c r="Q49" s="945"/>
      <c r="R49" s="945"/>
      <c r="S49" s="945"/>
      <c r="T49" s="945"/>
      <c r="U49" s="945"/>
      <c r="V49" s="945"/>
      <c r="W49" s="617"/>
      <c r="X49" s="922"/>
      <c r="Y49" s="922"/>
      <c r="Z49" s="363"/>
      <c r="AA49" s="363"/>
      <c r="AB49" s="363"/>
      <c r="AC49" s="363"/>
      <c r="AD49" s="363"/>
      <c r="AE49" s="363"/>
      <c r="AF49" s="363"/>
      <c r="AG49" s="363"/>
      <c r="AH49" s="363"/>
    </row>
    <row r="50" spans="2:34" s="360" customFormat="1" ht="26.25" customHeight="1" x14ac:dyDescent="0.2">
      <c r="B50" s="454" t="s">
        <v>951</v>
      </c>
      <c r="C50" s="942">
        <v>19.786388124757103</v>
      </c>
      <c r="D50" s="942" t="e">
        <f>+(#REF!/#REF!-1)*100</f>
        <v>#REF!</v>
      </c>
      <c r="E50" s="942" t="e">
        <f>+(#REF!/#REF!-1)*100</f>
        <v>#REF!</v>
      </c>
      <c r="F50" s="942" t="e">
        <f>+(#REF!/#REF!-1)*100</f>
        <v>#REF!</v>
      </c>
      <c r="G50" s="942" t="e">
        <f>+(#REF!/#REF!-1)*100</f>
        <v>#REF!</v>
      </c>
      <c r="H50" s="942" t="e">
        <f>+(#REF!/#REF!-1)*100</f>
        <v>#REF!</v>
      </c>
      <c r="I50" s="942" t="e">
        <f>+(#REF!/#REF!-1)*100</f>
        <v>#REF!</v>
      </c>
      <c r="J50" s="942" t="e">
        <f>+(#REF!/#REF!-1)*100</f>
        <v>#REF!</v>
      </c>
      <c r="K50" s="942" t="e">
        <f>+(#REF!/#REF!-1)*100</f>
        <v>#REF!</v>
      </c>
      <c r="L50" s="942" t="e">
        <f>+(#REF!/#REF!-1)*100</f>
        <v>#REF!</v>
      </c>
      <c r="M50" s="943"/>
      <c r="N50" s="944" t="e">
        <f>+(#REF!/#REF!-1)*100</f>
        <v>#REF!</v>
      </c>
      <c r="O50" s="943" t="e">
        <f>+(#REF!/#REF!-1)*100</f>
        <v>#REF!</v>
      </c>
      <c r="P50" s="945" t="e">
        <f>+(#REF!/#REF!-1)*100</f>
        <v>#REF!</v>
      </c>
      <c r="Q50" s="945" t="e">
        <f>+(#REF!/#REF!-1)*100</f>
        <v>#REF!</v>
      </c>
      <c r="R50" s="945" t="e">
        <f>+(#REF!/#REF!-1)*100</f>
        <v>#REF!</v>
      </c>
      <c r="S50" s="945" t="e">
        <f>+(#REF!/#REF!-1)*100</f>
        <v>#REF!</v>
      </c>
      <c r="T50" s="945" t="e">
        <f>+(#REF!/#REF!-1)*100</f>
        <v>#REF!</v>
      </c>
      <c r="U50" s="945" t="e">
        <f>+(#REF!/#REF!-1)*100</f>
        <v>#REF!</v>
      </c>
      <c r="V50" s="945" t="e">
        <f>+(#REF!/#REF!-1)*100</f>
        <v>#REF!</v>
      </c>
      <c r="W50" s="617" t="s">
        <v>831</v>
      </c>
      <c r="X50" s="922"/>
      <c r="Y50" s="922"/>
      <c r="Z50" s="363"/>
      <c r="AA50" s="363"/>
      <c r="AB50" s="363"/>
      <c r="AC50" s="363"/>
      <c r="AD50" s="363"/>
      <c r="AE50" s="363"/>
      <c r="AF50" s="363"/>
      <c r="AG50" s="363"/>
      <c r="AH50" s="363"/>
    </row>
    <row r="51" spans="2:34" s="365" customFormat="1" ht="26.25" customHeight="1" x14ac:dyDescent="0.2">
      <c r="B51" s="454" t="s">
        <v>1478</v>
      </c>
      <c r="C51" s="893">
        <v>12.682407738536551</v>
      </c>
      <c r="D51" s="893" t="e">
        <f>+(#REF!/#REF!-1)*100</f>
        <v>#REF!</v>
      </c>
      <c r="E51" s="893" t="e">
        <f>+(#REF!/#REF!-1)*100</f>
        <v>#REF!</v>
      </c>
      <c r="F51" s="893" t="e">
        <f>+(#REF!/#REF!-1)*100</f>
        <v>#REF!</v>
      </c>
      <c r="G51" s="893" t="e">
        <f>+(#REF!/#REF!-1)*100</f>
        <v>#REF!</v>
      </c>
      <c r="H51" s="893" t="e">
        <f>+(#REF!/#REF!-1)*100</f>
        <v>#REF!</v>
      </c>
      <c r="I51" s="893" t="e">
        <f>+(#REF!/#REF!-1)*100</f>
        <v>#REF!</v>
      </c>
      <c r="J51" s="893" t="e">
        <f>+(#REF!/#REF!-1)*100</f>
        <v>#REF!</v>
      </c>
      <c r="K51" s="893" t="e">
        <f>+(#REF!/#REF!-1)*100</f>
        <v>#REF!</v>
      </c>
      <c r="L51" s="893" t="e">
        <f>+(#REF!/#REF!-1)*100</f>
        <v>#REF!</v>
      </c>
      <c r="M51" s="894"/>
      <c r="N51" s="895" t="e">
        <f>+(#REF!/#REF!-1)*100</f>
        <v>#REF!</v>
      </c>
      <c r="O51" s="894" t="e">
        <f>+(#REF!/#REF!-1)*100</f>
        <v>#REF!</v>
      </c>
      <c r="P51" s="946" t="e">
        <f>+(#REF!/#REF!-1)*100</f>
        <v>#REF!</v>
      </c>
      <c r="Q51" s="946" t="e">
        <f>+(#REF!/#REF!-1)*100</f>
        <v>#REF!</v>
      </c>
      <c r="R51" s="946" t="e">
        <f>+(#REF!/#REF!-1)*100</f>
        <v>#REF!</v>
      </c>
      <c r="S51" s="946" t="e">
        <f>+(#REF!/#REF!-1)*100</f>
        <v>#REF!</v>
      </c>
      <c r="T51" s="946" t="e">
        <f>+(#REF!/#REF!-1)*100</f>
        <v>#REF!</v>
      </c>
      <c r="U51" s="946" t="e">
        <f>+(#REF!/#REF!-1)*100</f>
        <v>#REF!</v>
      </c>
      <c r="V51" s="946" t="e">
        <f>+(#REF!/#REF!-1)*100</f>
        <v>#REF!</v>
      </c>
      <c r="W51" s="619" t="s">
        <v>1479</v>
      </c>
      <c r="X51" s="922"/>
      <c r="Y51" s="922"/>
      <c r="Z51" s="363"/>
      <c r="AA51" s="363"/>
      <c r="AB51" s="363"/>
      <c r="AC51" s="363"/>
      <c r="AD51" s="363"/>
      <c r="AE51" s="363"/>
      <c r="AF51" s="363"/>
      <c r="AG51" s="363"/>
      <c r="AH51" s="363"/>
    </row>
    <row r="52" spans="2:34" s="365" customFormat="1" ht="26.25" customHeight="1" x14ac:dyDescent="0.2">
      <c r="B52" s="618" t="s">
        <v>934</v>
      </c>
      <c r="C52" s="893">
        <v>28.33053231867364</v>
      </c>
      <c r="D52" s="893" t="e">
        <f>+(#REF!/#REF!-1)*100</f>
        <v>#REF!</v>
      </c>
      <c r="E52" s="893" t="e">
        <f>+(#REF!/#REF!-1)*100</f>
        <v>#REF!</v>
      </c>
      <c r="F52" s="893" t="e">
        <f>+(#REF!/#REF!-1)*100</f>
        <v>#REF!</v>
      </c>
      <c r="G52" s="893" t="e">
        <f>+(#REF!/#REF!-1)*100</f>
        <v>#REF!</v>
      </c>
      <c r="H52" s="893" t="e">
        <f>+(#REF!/#REF!-1)*100</f>
        <v>#REF!</v>
      </c>
      <c r="I52" s="893" t="e">
        <f>+(#REF!/#REF!-1)*100</f>
        <v>#REF!</v>
      </c>
      <c r="J52" s="893" t="e">
        <f>+(#REF!/#REF!-1)*100</f>
        <v>#REF!</v>
      </c>
      <c r="K52" s="893" t="e">
        <f>+(#REF!/#REF!-1)*100</f>
        <v>#REF!</v>
      </c>
      <c r="L52" s="893" t="e">
        <f>+(#REF!/#REF!-1)*100</f>
        <v>#REF!</v>
      </c>
      <c r="M52" s="894"/>
      <c r="N52" s="895" t="e">
        <f>+(#REF!/#REF!-1)*100</f>
        <v>#REF!</v>
      </c>
      <c r="O52" s="894" t="e">
        <f>+(#REF!/#REF!-1)*100</f>
        <v>#REF!</v>
      </c>
      <c r="P52" s="946" t="e">
        <f>+(#REF!/#REF!-1)*100</f>
        <v>#REF!</v>
      </c>
      <c r="Q52" s="946" t="e">
        <f>+(#REF!/#REF!-1)*100</f>
        <v>#REF!</v>
      </c>
      <c r="R52" s="946" t="e">
        <f>+(#REF!/#REF!-1)*100</f>
        <v>#REF!</v>
      </c>
      <c r="S52" s="946" t="e">
        <f>+(#REF!/#REF!-1)*100</f>
        <v>#REF!</v>
      </c>
      <c r="T52" s="946" t="e">
        <f>+(#REF!/#REF!-1)*100</f>
        <v>#REF!</v>
      </c>
      <c r="U52" s="946" t="e">
        <f>+(#REF!/#REF!-1)*100</f>
        <v>#REF!</v>
      </c>
      <c r="V52" s="946" t="e">
        <f>+(#REF!/#REF!-1)*100</f>
        <v>#REF!</v>
      </c>
      <c r="W52" s="619" t="s">
        <v>1454</v>
      </c>
      <c r="X52" s="922"/>
      <c r="Y52" s="922"/>
      <c r="Z52" s="363"/>
      <c r="AA52" s="363"/>
      <c r="AB52" s="363"/>
      <c r="AC52" s="363"/>
      <c r="AD52" s="363"/>
      <c r="AE52" s="363"/>
      <c r="AF52" s="363"/>
      <c r="AG52" s="363"/>
      <c r="AH52" s="363"/>
    </row>
    <row r="53" spans="2:34" s="360" customFormat="1" ht="26.25" customHeight="1" x14ac:dyDescent="0.2">
      <c r="B53" s="618" t="s">
        <v>776</v>
      </c>
      <c r="C53" s="942">
        <v>19.952392302885457</v>
      </c>
      <c r="D53" s="942" t="e">
        <f>+(#REF!/#REF!-1)*100</f>
        <v>#REF!</v>
      </c>
      <c r="E53" s="942" t="e">
        <f>+(#REF!/#REF!-1)*100</f>
        <v>#REF!</v>
      </c>
      <c r="F53" s="942" t="e">
        <f>+(#REF!/#REF!-1)*100</f>
        <v>#REF!</v>
      </c>
      <c r="G53" s="942" t="e">
        <f>+(#REF!/#REF!-1)*100</f>
        <v>#REF!</v>
      </c>
      <c r="H53" s="942" t="e">
        <f>+(#REF!/#REF!-1)*100</f>
        <v>#REF!</v>
      </c>
      <c r="I53" s="942" t="e">
        <f>+(#REF!/#REF!-1)*100</f>
        <v>#REF!</v>
      </c>
      <c r="J53" s="942" t="e">
        <f>+(#REF!/#REF!-1)*100</f>
        <v>#REF!</v>
      </c>
      <c r="K53" s="942" t="e">
        <f>+(#REF!/#REF!-1)*100</f>
        <v>#REF!</v>
      </c>
      <c r="L53" s="942" t="e">
        <f>+(#REF!/#REF!-1)*100</f>
        <v>#REF!</v>
      </c>
      <c r="M53" s="943"/>
      <c r="N53" s="944" t="e">
        <f>+(#REF!/#REF!-1)*100</f>
        <v>#REF!</v>
      </c>
      <c r="O53" s="943" t="e">
        <f>+(#REF!/#REF!-1)*100</f>
        <v>#REF!</v>
      </c>
      <c r="P53" s="945" t="e">
        <f>+(#REF!/#REF!-1)*100</f>
        <v>#REF!</v>
      </c>
      <c r="Q53" s="945" t="e">
        <f>+(#REF!/#REF!-1)*100</f>
        <v>#REF!</v>
      </c>
      <c r="R53" s="945" t="e">
        <f>+(#REF!/#REF!-1)*100</f>
        <v>#REF!</v>
      </c>
      <c r="S53" s="945" t="e">
        <f>+(#REF!/#REF!-1)*100</f>
        <v>#REF!</v>
      </c>
      <c r="T53" s="945" t="e">
        <f>+(#REF!/#REF!-1)*100</f>
        <v>#REF!</v>
      </c>
      <c r="U53" s="945" t="e">
        <f>+(#REF!/#REF!-1)*100</f>
        <v>#REF!</v>
      </c>
      <c r="V53" s="945" t="e">
        <f>+(#REF!/#REF!-1)*100</f>
        <v>#REF!</v>
      </c>
      <c r="W53" s="617" t="s">
        <v>262</v>
      </c>
      <c r="X53" s="922"/>
      <c r="Y53" s="922"/>
      <c r="Z53" s="363"/>
      <c r="AA53" s="363"/>
      <c r="AB53" s="363"/>
      <c r="AC53" s="363"/>
      <c r="AD53" s="363"/>
      <c r="AE53" s="363"/>
      <c r="AF53" s="363"/>
      <c r="AG53" s="363"/>
      <c r="AH53" s="363"/>
    </row>
    <row r="54" spans="2:34" s="365" customFormat="1" ht="26.25" customHeight="1" x14ac:dyDescent="0.2">
      <c r="B54" s="454" t="s">
        <v>1199</v>
      </c>
      <c r="C54" s="893">
        <v>-8.5327256614761371</v>
      </c>
      <c r="D54" s="893" t="e">
        <f>+(#REF!/#REF!-1)*100</f>
        <v>#REF!</v>
      </c>
      <c r="E54" s="893" t="e">
        <f>+(#REF!/#REF!-1)*100</f>
        <v>#REF!</v>
      </c>
      <c r="F54" s="893" t="e">
        <f>+(#REF!/#REF!-1)*100</f>
        <v>#REF!</v>
      </c>
      <c r="G54" s="893" t="e">
        <f>+(#REF!/#REF!-1)*100</f>
        <v>#REF!</v>
      </c>
      <c r="H54" s="893" t="e">
        <f>+(#REF!/#REF!-1)*100</f>
        <v>#REF!</v>
      </c>
      <c r="I54" s="893" t="e">
        <f>+(#REF!/#REF!-1)*100</f>
        <v>#REF!</v>
      </c>
      <c r="J54" s="893" t="e">
        <f>+(#REF!/#REF!-1)*100</f>
        <v>#REF!</v>
      </c>
      <c r="K54" s="893" t="e">
        <f>+(#REF!/#REF!-1)*100</f>
        <v>#REF!</v>
      </c>
      <c r="L54" s="893" t="e">
        <f>+(#REF!/#REF!-1)*100</f>
        <v>#REF!</v>
      </c>
      <c r="M54" s="894"/>
      <c r="N54" s="895" t="e">
        <f>+(#REF!/#REF!-1)*100</f>
        <v>#REF!</v>
      </c>
      <c r="O54" s="894" t="e">
        <f>+(#REF!/#REF!-1)*100</f>
        <v>#REF!</v>
      </c>
      <c r="P54" s="946" t="e">
        <f>+(#REF!/#REF!-1)*100</f>
        <v>#REF!</v>
      </c>
      <c r="Q54" s="946" t="e">
        <f>+(#REF!/#REF!-1)*100</f>
        <v>#REF!</v>
      </c>
      <c r="R54" s="946" t="e">
        <f>+(#REF!/#REF!-1)*100</f>
        <v>#REF!</v>
      </c>
      <c r="S54" s="946" t="e">
        <f>+(#REF!/#REF!-1)*100</f>
        <v>#REF!</v>
      </c>
      <c r="T54" s="946" t="e">
        <f>+(#REF!/#REF!-1)*100</f>
        <v>#REF!</v>
      </c>
      <c r="U54" s="946" t="e">
        <f>+(#REF!/#REF!-1)*100</f>
        <v>#REF!</v>
      </c>
      <c r="V54" s="946" t="e">
        <f>+(#REF!/#REF!-1)*100</f>
        <v>#REF!</v>
      </c>
      <c r="W54" s="619" t="s">
        <v>1456</v>
      </c>
      <c r="X54" s="922"/>
      <c r="Y54" s="922"/>
      <c r="Z54" s="363"/>
      <c r="AA54" s="363"/>
      <c r="AB54" s="363"/>
      <c r="AC54" s="363"/>
      <c r="AD54" s="363"/>
      <c r="AE54" s="363"/>
      <c r="AF54" s="363"/>
      <c r="AG54" s="363"/>
      <c r="AH54" s="363"/>
    </row>
    <row r="55" spans="2:34" s="365" customFormat="1" ht="26.25" customHeight="1" x14ac:dyDescent="0.2">
      <c r="B55" s="618" t="s">
        <v>1200</v>
      </c>
      <c r="C55" s="893">
        <v>20.983304899417917</v>
      </c>
      <c r="D55" s="893" t="e">
        <f xml:space="preserve"> ((#REF!-#REF!)/#REF!)*100</f>
        <v>#REF!</v>
      </c>
      <c r="E55" s="893" t="e">
        <f xml:space="preserve"> ((#REF!-#REF!)/#REF!)*100</f>
        <v>#REF!</v>
      </c>
      <c r="F55" s="893" t="e">
        <f xml:space="preserve"> ((#REF!-#REF!)/#REF!)*100</f>
        <v>#REF!</v>
      </c>
      <c r="G55" s="893" t="e">
        <f xml:space="preserve"> ((#REF!-#REF!)/#REF!)*100</f>
        <v>#REF!</v>
      </c>
      <c r="H55" s="893" t="e">
        <f xml:space="preserve"> ((#REF!-#REF!)/#REF!)*100</f>
        <v>#REF!</v>
      </c>
      <c r="I55" s="893" t="e">
        <f xml:space="preserve"> ((#REF!-#REF!)/#REF!)*100</f>
        <v>#REF!</v>
      </c>
      <c r="J55" s="893" t="e">
        <f xml:space="preserve"> ((#REF!-#REF!)/#REF!)*100</f>
        <v>#REF!</v>
      </c>
      <c r="K55" s="893" t="e">
        <f xml:space="preserve"> ((#REF!-#REF!)/#REF!)*100</f>
        <v>#REF!</v>
      </c>
      <c r="L55" s="893" t="e">
        <f xml:space="preserve"> ((#REF!-#REF!)/#REF!)*100</f>
        <v>#REF!</v>
      </c>
      <c r="M55" s="894"/>
      <c r="N55" s="895" t="e">
        <f xml:space="preserve"> ((#REF!-#REF!)/#REF!)*100</f>
        <v>#REF!</v>
      </c>
      <c r="O55" s="894" t="e">
        <f xml:space="preserve"> ((#REF!-#REF!)/#REF!)*100</f>
        <v>#REF!</v>
      </c>
      <c r="P55" s="946" t="e">
        <f xml:space="preserve"> ((#REF!-#REF!)/#REF!)*100</f>
        <v>#REF!</v>
      </c>
      <c r="Q55" s="946" t="e">
        <f xml:space="preserve"> ((#REF!-#REF!)/#REF!)*100</f>
        <v>#REF!</v>
      </c>
      <c r="R55" s="946" t="e">
        <f xml:space="preserve"> ((#REF!-#REF!)/#REF!)*100</f>
        <v>#REF!</v>
      </c>
      <c r="S55" s="946" t="e">
        <f xml:space="preserve"> ((#REF!-#REF!)/#REF!)*100</f>
        <v>#REF!</v>
      </c>
      <c r="T55" s="946" t="e">
        <f xml:space="preserve"> ((#REF!-#REF!)/#REF!)*100</f>
        <v>#REF!</v>
      </c>
      <c r="U55" s="946" t="e">
        <f xml:space="preserve"> ((#REF!-#REF!)/#REF!)*100</f>
        <v>#REF!</v>
      </c>
      <c r="V55" s="946" t="e">
        <f xml:space="preserve"> ((#REF!-#REF!)/#REF!)*100</f>
        <v>#REF!</v>
      </c>
      <c r="W55" s="619" t="s">
        <v>1457</v>
      </c>
      <c r="X55" s="922"/>
      <c r="Y55" s="922"/>
      <c r="Z55" s="363"/>
      <c r="AA55" s="363"/>
      <c r="AB55" s="363"/>
      <c r="AC55" s="363"/>
      <c r="AD55" s="363"/>
      <c r="AE55" s="363"/>
      <c r="AF55" s="363"/>
      <c r="AG55" s="363"/>
      <c r="AH55" s="363"/>
    </row>
    <row r="56" spans="2:34" s="365" customFormat="1" ht="26.25" customHeight="1" x14ac:dyDescent="0.2">
      <c r="B56" s="618" t="s">
        <v>712</v>
      </c>
      <c r="C56" s="893">
        <v>19.769984769789506</v>
      </c>
      <c r="D56" s="893" t="e">
        <f>+(#REF!/#REF!-1)*100</f>
        <v>#REF!</v>
      </c>
      <c r="E56" s="893" t="e">
        <f>+(#REF!/#REF!-1)*100</f>
        <v>#REF!</v>
      </c>
      <c r="F56" s="893" t="e">
        <f>+(#REF!/#REF!-1)*100</f>
        <v>#REF!</v>
      </c>
      <c r="G56" s="893" t="e">
        <f>+(#REF!/#REF!-1)*100</f>
        <v>#REF!</v>
      </c>
      <c r="H56" s="893" t="e">
        <f>+(#REF!/#REF!-1)*100</f>
        <v>#REF!</v>
      </c>
      <c r="I56" s="893" t="e">
        <f>+(#REF!/#REF!-1)*100</f>
        <v>#REF!</v>
      </c>
      <c r="J56" s="893" t="e">
        <f>+(#REF!/#REF!-1)*100</f>
        <v>#REF!</v>
      </c>
      <c r="K56" s="893" t="e">
        <f>+(#REF!/#REF!-1)*100</f>
        <v>#REF!</v>
      </c>
      <c r="L56" s="893" t="e">
        <f>+(#REF!/#REF!-1)*100</f>
        <v>#REF!</v>
      </c>
      <c r="M56" s="894"/>
      <c r="N56" s="895" t="e">
        <f>+(#REF!/#REF!-1)*100</f>
        <v>#REF!</v>
      </c>
      <c r="O56" s="894" t="e">
        <f>+(#REF!/#REF!-1)*100</f>
        <v>#REF!</v>
      </c>
      <c r="P56" s="946" t="e">
        <f>+(#REF!/#REF!-1)*100</f>
        <v>#REF!</v>
      </c>
      <c r="Q56" s="946" t="e">
        <f>+(#REF!/#REF!-1)*100</f>
        <v>#REF!</v>
      </c>
      <c r="R56" s="946" t="e">
        <f>+(#REF!/#REF!-1)*100</f>
        <v>#REF!</v>
      </c>
      <c r="S56" s="946" t="e">
        <f>+(#REF!/#REF!-1)*100</f>
        <v>#REF!</v>
      </c>
      <c r="T56" s="946" t="e">
        <f>+(#REF!/#REF!-1)*100</f>
        <v>#REF!</v>
      </c>
      <c r="U56" s="946" t="e">
        <f>+(#REF!/#REF!-1)*100</f>
        <v>#REF!</v>
      </c>
      <c r="V56" s="946" t="e">
        <f>+(#REF!/#REF!-1)*100</f>
        <v>#REF!</v>
      </c>
      <c r="W56" s="619" t="s">
        <v>790</v>
      </c>
      <c r="X56" s="922"/>
      <c r="Y56" s="922"/>
      <c r="Z56" s="363"/>
      <c r="AA56" s="363"/>
      <c r="AB56" s="363"/>
      <c r="AC56" s="363"/>
      <c r="AD56" s="363"/>
      <c r="AE56" s="363"/>
      <c r="AF56" s="363"/>
      <c r="AG56" s="363"/>
      <c r="AH56" s="363"/>
    </row>
    <row r="57" spans="2:34" s="365" customFormat="1" ht="26.25" customHeight="1" x14ac:dyDescent="0.2">
      <c r="B57" s="618" t="s">
        <v>849</v>
      </c>
      <c r="C57" s="893">
        <v>20.276747503566341</v>
      </c>
      <c r="D57" s="893" t="e">
        <f>+(#REF!/#REF!-1)*100</f>
        <v>#REF!</v>
      </c>
      <c r="E57" s="893" t="e">
        <f>+(#REF!/#REF!-1)*100</f>
        <v>#REF!</v>
      </c>
      <c r="F57" s="893" t="e">
        <f>+(#REF!/#REF!-1)*100</f>
        <v>#REF!</v>
      </c>
      <c r="G57" s="893" t="e">
        <f>+(#REF!/#REF!-1)*100</f>
        <v>#REF!</v>
      </c>
      <c r="H57" s="893" t="e">
        <f>+(#REF!/#REF!-1)*100</f>
        <v>#REF!</v>
      </c>
      <c r="I57" s="893" t="e">
        <f>+(#REF!/#REF!-1)*100</f>
        <v>#REF!</v>
      </c>
      <c r="J57" s="893" t="e">
        <f>+(#REF!/#REF!-1)*100</f>
        <v>#REF!</v>
      </c>
      <c r="K57" s="893" t="e">
        <f>+(#REF!/#REF!-1)*100</f>
        <v>#REF!</v>
      </c>
      <c r="L57" s="893" t="e">
        <f>+(#REF!/#REF!-1)*100</f>
        <v>#REF!</v>
      </c>
      <c r="M57" s="894"/>
      <c r="N57" s="895" t="e">
        <f>+(#REF!/#REF!-1)*100</f>
        <v>#REF!</v>
      </c>
      <c r="O57" s="894" t="e">
        <f>+(#REF!/#REF!-1)*100</f>
        <v>#REF!</v>
      </c>
      <c r="P57" s="946" t="e">
        <f>+(#REF!/#REF!-1)*100</f>
        <v>#REF!</v>
      </c>
      <c r="Q57" s="946" t="e">
        <f>+(#REF!/#REF!-1)*100</f>
        <v>#REF!</v>
      </c>
      <c r="R57" s="946" t="e">
        <f>+(#REF!/#REF!-1)*100</f>
        <v>#REF!</v>
      </c>
      <c r="S57" s="946" t="e">
        <f>+(#REF!/#REF!-1)*100</f>
        <v>#REF!</v>
      </c>
      <c r="T57" s="946" t="e">
        <f>+(#REF!/#REF!-1)*100</f>
        <v>#REF!</v>
      </c>
      <c r="U57" s="946" t="e">
        <f>+(#REF!/#REF!-1)*100</f>
        <v>#REF!</v>
      </c>
      <c r="V57" s="946" t="e">
        <f>+(#REF!/#REF!-1)*100</f>
        <v>#REF!</v>
      </c>
      <c r="W57" s="619" t="s">
        <v>313</v>
      </c>
      <c r="X57" s="922"/>
      <c r="Y57" s="922"/>
      <c r="Z57" s="363"/>
      <c r="AA57" s="363"/>
      <c r="AB57" s="363"/>
      <c r="AC57" s="363"/>
      <c r="AD57" s="363"/>
      <c r="AE57" s="363"/>
      <c r="AF57" s="363"/>
      <c r="AG57" s="363"/>
      <c r="AH57" s="363"/>
    </row>
    <row r="58" spans="2:34" s="360" customFormat="1" ht="15" customHeight="1" thickBot="1" x14ac:dyDescent="0.25">
      <c r="B58" s="618"/>
      <c r="C58" s="930"/>
      <c r="D58" s="930"/>
      <c r="E58" s="930"/>
      <c r="F58" s="930"/>
      <c r="G58" s="930"/>
      <c r="H58" s="930"/>
      <c r="I58" s="930"/>
      <c r="J58" s="930"/>
      <c r="K58" s="930"/>
      <c r="L58" s="930"/>
      <c r="M58" s="931"/>
      <c r="N58" s="932"/>
      <c r="O58" s="931"/>
      <c r="P58" s="947"/>
      <c r="Q58" s="947"/>
      <c r="R58" s="947"/>
      <c r="S58" s="947"/>
      <c r="T58" s="947"/>
      <c r="U58" s="947"/>
      <c r="V58" s="947"/>
      <c r="W58" s="953"/>
      <c r="X58" s="922"/>
      <c r="Y58" s="922"/>
      <c r="Z58" s="363"/>
      <c r="AA58" s="363"/>
      <c r="AB58" s="363"/>
      <c r="AC58" s="363"/>
      <c r="AD58" s="363"/>
      <c r="AE58" s="363"/>
      <c r="AF58" s="363"/>
      <c r="AG58" s="363"/>
      <c r="AH58" s="363"/>
    </row>
    <row r="59" spans="2:34" s="365" customFormat="1" ht="15" customHeight="1" thickTop="1" x14ac:dyDescent="0.2">
      <c r="B59" s="634"/>
      <c r="C59" s="948"/>
      <c r="D59" s="948"/>
      <c r="E59" s="948"/>
      <c r="F59" s="948"/>
      <c r="G59" s="948"/>
      <c r="H59" s="948"/>
      <c r="I59" s="948"/>
      <c r="J59" s="948"/>
      <c r="K59" s="948"/>
      <c r="L59" s="948"/>
      <c r="M59" s="949"/>
      <c r="N59" s="950"/>
      <c r="O59" s="949"/>
      <c r="P59" s="951"/>
      <c r="Q59" s="951"/>
      <c r="R59" s="951"/>
      <c r="S59" s="951"/>
      <c r="T59" s="951"/>
      <c r="U59" s="951"/>
      <c r="V59" s="951"/>
      <c r="W59" s="636"/>
      <c r="X59" s="922"/>
      <c r="Y59" s="922"/>
      <c r="Z59" s="363"/>
      <c r="AA59" s="363"/>
      <c r="AB59" s="363"/>
      <c r="AC59" s="363"/>
      <c r="AD59" s="363"/>
      <c r="AE59" s="363"/>
      <c r="AF59" s="363"/>
      <c r="AG59" s="363"/>
      <c r="AH59" s="363"/>
    </row>
    <row r="60" spans="2:34" s="365" customFormat="1" ht="55.5" customHeight="1" x14ac:dyDescent="0.2">
      <c r="B60" s="952" t="s">
        <v>1470</v>
      </c>
      <c r="C60" s="942"/>
      <c r="D60" s="942"/>
      <c r="E60" s="942"/>
      <c r="F60" s="942"/>
      <c r="G60" s="942"/>
      <c r="H60" s="942"/>
      <c r="I60" s="942"/>
      <c r="J60" s="942"/>
      <c r="K60" s="942"/>
      <c r="L60" s="942"/>
      <c r="M60" s="943"/>
      <c r="N60" s="944"/>
      <c r="O60" s="943"/>
      <c r="P60" s="945"/>
      <c r="Q60" s="945"/>
      <c r="R60" s="945"/>
      <c r="S60" s="945"/>
      <c r="T60" s="945"/>
      <c r="U60" s="945"/>
      <c r="V60" s="945"/>
      <c r="W60" s="379" t="s">
        <v>1471</v>
      </c>
      <c r="X60" s="922"/>
      <c r="Y60" s="922"/>
      <c r="Z60" s="363"/>
      <c r="AA60" s="363"/>
      <c r="AB60" s="363"/>
      <c r="AC60" s="363"/>
      <c r="AD60" s="363"/>
      <c r="AE60" s="363"/>
      <c r="AF60" s="363"/>
      <c r="AG60" s="363"/>
      <c r="AH60" s="363"/>
    </row>
    <row r="61" spans="2:34" s="360" customFormat="1" ht="9" customHeight="1" x14ac:dyDescent="0.2">
      <c r="B61" s="454"/>
      <c r="C61" s="942"/>
      <c r="D61" s="942"/>
      <c r="E61" s="942"/>
      <c r="F61" s="942"/>
      <c r="G61" s="942"/>
      <c r="H61" s="942"/>
      <c r="I61" s="942"/>
      <c r="J61" s="942"/>
      <c r="K61" s="942"/>
      <c r="L61" s="942"/>
      <c r="M61" s="943"/>
      <c r="N61" s="944"/>
      <c r="O61" s="943"/>
      <c r="P61" s="945"/>
      <c r="Q61" s="945"/>
      <c r="R61" s="945"/>
      <c r="S61" s="945"/>
      <c r="T61" s="945"/>
      <c r="U61" s="945"/>
      <c r="V61" s="945"/>
      <c r="W61" s="617"/>
      <c r="X61" s="922"/>
      <c r="Y61" s="922"/>
      <c r="Z61" s="363"/>
      <c r="AA61" s="363"/>
      <c r="AB61" s="363"/>
      <c r="AC61" s="363"/>
      <c r="AD61" s="363"/>
      <c r="AE61" s="363"/>
      <c r="AF61" s="363"/>
      <c r="AG61" s="363"/>
      <c r="AH61" s="363"/>
    </row>
    <row r="62" spans="2:34" s="360" customFormat="1" ht="26.25" customHeight="1" x14ac:dyDescent="0.2">
      <c r="B62" s="454" t="s">
        <v>175</v>
      </c>
      <c r="C62" s="942">
        <v>10.762545863938387</v>
      </c>
      <c r="D62" s="942" t="e">
        <f t="shared" ref="D62:I62" si="10">+D63+D64</f>
        <v>#REF!</v>
      </c>
      <c r="E62" s="942" t="e">
        <f t="shared" si="10"/>
        <v>#REF!</v>
      </c>
      <c r="F62" s="942" t="e">
        <f t="shared" si="10"/>
        <v>#REF!</v>
      </c>
      <c r="G62" s="942" t="e">
        <f t="shared" si="10"/>
        <v>#REF!</v>
      </c>
      <c r="H62" s="942" t="e">
        <f t="shared" si="10"/>
        <v>#REF!</v>
      </c>
      <c r="I62" s="942" t="e">
        <f t="shared" si="10"/>
        <v>#REF!</v>
      </c>
      <c r="J62" s="942" t="e">
        <f>+J63+J64</f>
        <v>#REF!</v>
      </c>
      <c r="K62" s="942" t="e">
        <f>+K63+K64</f>
        <v>#REF!</v>
      </c>
      <c r="L62" s="942" t="e">
        <f>+L63+L64</f>
        <v>#REF!</v>
      </c>
      <c r="M62" s="943"/>
      <c r="N62" s="944" t="e">
        <f t="shared" ref="N62:V62" si="11">+N63+N64</f>
        <v>#REF!</v>
      </c>
      <c r="O62" s="943" t="e">
        <f t="shared" si="11"/>
        <v>#REF!</v>
      </c>
      <c r="P62" s="945" t="e">
        <f t="shared" si="11"/>
        <v>#REF!</v>
      </c>
      <c r="Q62" s="945" t="e">
        <f t="shared" si="11"/>
        <v>#REF!</v>
      </c>
      <c r="R62" s="945" t="e">
        <f t="shared" si="11"/>
        <v>#REF!</v>
      </c>
      <c r="S62" s="945" t="e">
        <f t="shared" si="11"/>
        <v>#REF!</v>
      </c>
      <c r="T62" s="945" t="e">
        <f t="shared" si="11"/>
        <v>#REF!</v>
      </c>
      <c r="U62" s="945" t="e">
        <f t="shared" si="11"/>
        <v>#REF!</v>
      </c>
      <c r="V62" s="945" t="e">
        <f t="shared" si="11"/>
        <v>#REF!</v>
      </c>
      <c r="W62" s="617" t="s">
        <v>877</v>
      </c>
      <c r="X62" s="922"/>
      <c r="Y62" s="922"/>
      <c r="Z62" s="363"/>
      <c r="AA62" s="363"/>
      <c r="AB62" s="363"/>
      <c r="AC62" s="363"/>
      <c r="AD62" s="363"/>
      <c r="AE62" s="363"/>
      <c r="AF62" s="363"/>
      <c r="AG62" s="363"/>
      <c r="AH62" s="363"/>
    </row>
    <row r="63" spans="2:34" s="365" customFormat="1" ht="26.25" customHeight="1" x14ac:dyDescent="0.2">
      <c r="B63" s="618" t="s">
        <v>1134</v>
      </c>
      <c r="C63" s="893">
        <v>0.87459633093969413</v>
      </c>
      <c r="D63" s="893" t="e">
        <f>+D16/#REF!*100</f>
        <v>#REF!</v>
      </c>
      <c r="E63" s="893" t="e">
        <f>+E16/#REF!*100</f>
        <v>#REF!</v>
      </c>
      <c r="F63" s="893" t="e">
        <f>+F16/#REF!*100</f>
        <v>#REF!</v>
      </c>
      <c r="G63" s="893" t="e">
        <f>+G16/#REF!*100</f>
        <v>#REF!</v>
      </c>
      <c r="H63" s="893" t="e">
        <f>+H16/#REF!*100</f>
        <v>#REF!</v>
      </c>
      <c r="I63" s="893" t="e">
        <f>+I16/#REF!*100</f>
        <v>#REF!</v>
      </c>
      <c r="J63" s="893" t="e">
        <f>+J16/#REF!*100</f>
        <v>#REF!</v>
      </c>
      <c r="K63" s="893" t="e">
        <f>+K16/#REF!*100</f>
        <v>#REF!</v>
      </c>
      <c r="L63" s="893" t="e">
        <f>+L16/#REF!*100</f>
        <v>#REF!</v>
      </c>
      <c r="M63" s="894"/>
      <c r="N63" s="895" t="e">
        <f>+N16/#REF!*100</f>
        <v>#REF!</v>
      </c>
      <c r="O63" s="894" t="e">
        <f>+O16/#REF!*100</f>
        <v>#REF!</v>
      </c>
      <c r="P63" s="946" t="e">
        <f>+P16/#REF!*100</f>
        <v>#REF!</v>
      </c>
      <c r="Q63" s="946" t="e">
        <f>+Q16/#REF!*100</f>
        <v>#REF!</v>
      </c>
      <c r="R63" s="946" t="e">
        <f>+R16/#REF!*100</f>
        <v>#REF!</v>
      </c>
      <c r="S63" s="946" t="e">
        <f>+S16/#REF!*100</f>
        <v>#REF!</v>
      </c>
      <c r="T63" s="946" t="e">
        <f>+T16/#REF!*100</f>
        <v>#REF!</v>
      </c>
      <c r="U63" s="946" t="e">
        <f>+U16/#REF!*100</f>
        <v>#REF!</v>
      </c>
      <c r="V63" s="946" t="e">
        <f>+V16/#REF!*100</f>
        <v>#REF!</v>
      </c>
      <c r="W63" s="619" t="s">
        <v>1135</v>
      </c>
      <c r="X63" s="922"/>
      <c r="Y63" s="922"/>
      <c r="Z63" s="363"/>
      <c r="AA63" s="363"/>
      <c r="AB63" s="363"/>
      <c r="AC63" s="363"/>
      <c r="AD63" s="363"/>
      <c r="AE63" s="363"/>
      <c r="AF63" s="363"/>
      <c r="AG63" s="363"/>
      <c r="AH63" s="363"/>
    </row>
    <row r="64" spans="2:34" s="365" customFormat="1" ht="26.25" customHeight="1" x14ac:dyDescent="0.2">
      <c r="B64" s="618" t="s">
        <v>1501</v>
      </c>
      <c r="C64" s="893">
        <v>9.8879495329986931</v>
      </c>
      <c r="D64" s="893" t="e">
        <f>+D17/#REF!*100</f>
        <v>#REF!</v>
      </c>
      <c r="E64" s="893" t="e">
        <f>+E17/#REF!*100</f>
        <v>#REF!</v>
      </c>
      <c r="F64" s="893" t="e">
        <f>+F17/#REF!*100</f>
        <v>#REF!</v>
      </c>
      <c r="G64" s="893" t="e">
        <f>+G17/#REF!*100</f>
        <v>#REF!</v>
      </c>
      <c r="H64" s="893" t="e">
        <f>+H17/#REF!*100</f>
        <v>#REF!</v>
      </c>
      <c r="I64" s="893" t="e">
        <f>+I17/#REF!*100</f>
        <v>#REF!</v>
      </c>
      <c r="J64" s="893" t="e">
        <f>+J17/#REF!*100</f>
        <v>#REF!</v>
      </c>
      <c r="K64" s="893" t="e">
        <f>+K17/#REF!*100</f>
        <v>#REF!</v>
      </c>
      <c r="L64" s="893" t="e">
        <f>+L17/#REF!*100</f>
        <v>#REF!</v>
      </c>
      <c r="M64" s="894"/>
      <c r="N64" s="895" t="e">
        <f>+N17/#REF!*100</f>
        <v>#REF!</v>
      </c>
      <c r="O64" s="894" t="e">
        <f>+O17/#REF!*100</f>
        <v>#REF!</v>
      </c>
      <c r="P64" s="946" t="e">
        <f>+P17/#REF!*100</f>
        <v>#REF!</v>
      </c>
      <c r="Q64" s="946" t="e">
        <f>+Q17/#REF!*100</f>
        <v>#REF!</v>
      </c>
      <c r="R64" s="946" t="e">
        <f>+R17/#REF!*100</f>
        <v>#REF!</v>
      </c>
      <c r="S64" s="946" t="e">
        <f>+S17/#REF!*100</f>
        <v>#REF!</v>
      </c>
      <c r="T64" s="946" t="e">
        <f>+T17/#REF!*100</f>
        <v>#REF!</v>
      </c>
      <c r="U64" s="946" t="e">
        <f>+U17/#REF!*100</f>
        <v>#REF!</v>
      </c>
      <c r="V64" s="946" t="e">
        <f>+V17/#REF!*100</f>
        <v>#REF!</v>
      </c>
      <c r="W64" s="619" t="s">
        <v>879</v>
      </c>
      <c r="X64" s="922"/>
      <c r="Y64" s="922"/>
      <c r="Z64" s="363"/>
      <c r="AA64" s="363"/>
      <c r="AB64" s="363"/>
      <c r="AC64" s="363"/>
      <c r="AD64" s="363"/>
      <c r="AE64" s="363"/>
      <c r="AF64" s="363"/>
      <c r="AG64" s="363"/>
      <c r="AH64" s="363"/>
    </row>
    <row r="65" spans="2:34" s="360" customFormat="1" ht="26.25" customHeight="1" x14ac:dyDescent="0.2">
      <c r="B65" s="454" t="s">
        <v>880</v>
      </c>
      <c r="C65" s="942">
        <v>9.0942547317947966</v>
      </c>
      <c r="D65" s="942" t="e">
        <f>+D18/#REF!*100</f>
        <v>#REF!</v>
      </c>
      <c r="E65" s="942" t="e">
        <f>+E18/#REF!*100</f>
        <v>#REF!</v>
      </c>
      <c r="F65" s="942" t="e">
        <f>+F18/#REF!*100</f>
        <v>#REF!</v>
      </c>
      <c r="G65" s="942" t="e">
        <f>+G18/#REF!*100</f>
        <v>#REF!</v>
      </c>
      <c r="H65" s="942" t="e">
        <f>+H18/#REF!*100</f>
        <v>#REF!</v>
      </c>
      <c r="I65" s="942" t="e">
        <f>+I18/#REF!*100</f>
        <v>#REF!</v>
      </c>
      <c r="J65" s="942" t="e">
        <f>+J18/#REF!*100</f>
        <v>#REF!</v>
      </c>
      <c r="K65" s="942" t="e">
        <f>+K18/#REF!*100</f>
        <v>#REF!</v>
      </c>
      <c r="L65" s="942" t="e">
        <f>+L18/#REF!*100</f>
        <v>#REF!</v>
      </c>
      <c r="M65" s="943"/>
      <c r="N65" s="944" t="e">
        <f>+N18/#REF!*100</f>
        <v>#REF!</v>
      </c>
      <c r="O65" s="943" t="e">
        <f>+O18/#REF!*100</f>
        <v>#REF!</v>
      </c>
      <c r="P65" s="945" t="e">
        <f>+P18/#REF!*100</f>
        <v>#REF!</v>
      </c>
      <c r="Q65" s="945" t="e">
        <f>+Q18/#REF!*100</f>
        <v>#REF!</v>
      </c>
      <c r="R65" s="945" t="e">
        <f>+R18/#REF!*100</f>
        <v>#REF!</v>
      </c>
      <c r="S65" s="945" t="e">
        <f>+S18/#REF!*100</f>
        <v>#REF!</v>
      </c>
      <c r="T65" s="945" t="e">
        <f>+T18/#REF!*100</f>
        <v>#REF!</v>
      </c>
      <c r="U65" s="945" t="e">
        <f>+U18/#REF!*100</f>
        <v>#REF!</v>
      </c>
      <c r="V65" s="945" t="e">
        <f>+V18/#REF!*100</f>
        <v>#REF!</v>
      </c>
      <c r="W65" s="617" t="s">
        <v>878</v>
      </c>
      <c r="X65" s="922"/>
      <c r="Y65" s="922"/>
      <c r="Z65" s="363"/>
      <c r="AA65" s="363"/>
      <c r="AB65" s="363"/>
      <c r="AC65" s="363"/>
      <c r="AD65" s="363"/>
      <c r="AE65" s="363"/>
      <c r="AF65" s="363"/>
      <c r="AG65" s="363"/>
      <c r="AH65" s="363"/>
    </row>
    <row r="66" spans="2:34" s="365" customFormat="1" ht="26.25" customHeight="1" x14ac:dyDescent="0.2">
      <c r="B66" s="618" t="s">
        <v>1449</v>
      </c>
      <c r="C66" s="893">
        <v>4.8286260800847112</v>
      </c>
      <c r="D66" s="893" t="e">
        <f>+D19/#REF!*100</f>
        <v>#REF!</v>
      </c>
      <c r="E66" s="893" t="e">
        <f>+E19/#REF!*100</f>
        <v>#REF!</v>
      </c>
      <c r="F66" s="893" t="e">
        <f>+F19/#REF!*100</f>
        <v>#REF!</v>
      </c>
      <c r="G66" s="893" t="e">
        <f>+G19/#REF!*100</f>
        <v>#REF!</v>
      </c>
      <c r="H66" s="893" t="e">
        <f>+H19/#REF!*100</f>
        <v>#REF!</v>
      </c>
      <c r="I66" s="893" t="e">
        <f>+I19/#REF!*100</f>
        <v>#REF!</v>
      </c>
      <c r="J66" s="893" t="e">
        <f>+J19/#REF!*100</f>
        <v>#REF!</v>
      </c>
      <c r="K66" s="893" t="e">
        <f>+K19/#REF!*100</f>
        <v>#REF!</v>
      </c>
      <c r="L66" s="893" t="e">
        <f>+L19/#REF!*100</f>
        <v>#REF!</v>
      </c>
      <c r="M66" s="894"/>
      <c r="N66" s="895" t="e">
        <f>+N19/#REF!*100</f>
        <v>#REF!</v>
      </c>
      <c r="O66" s="894" t="e">
        <f>+O19/#REF!*100</f>
        <v>#REF!</v>
      </c>
      <c r="P66" s="946" t="e">
        <f>+P19/#REF!*100</f>
        <v>#REF!</v>
      </c>
      <c r="Q66" s="946" t="e">
        <f>+Q19/#REF!*100</f>
        <v>#REF!</v>
      </c>
      <c r="R66" s="946" t="e">
        <f>+R19/#REF!*100</f>
        <v>#REF!</v>
      </c>
      <c r="S66" s="946" t="e">
        <f>+S19/#REF!*100</f>
        <v>#REF!</v>
      </c>
      <c r="T66" s="946" t="e">
        <f>+T19/#REF!*100</f>
        <v>#REF!</v>
      </c>
      <c r="U66" s="946" t="e">
        <f>+U19/#REF!*100</f>
        <v>#REF!</v>
      </c>
      <c r="V66" s="946" t="e">
        <f>+V19/#REF!*100</f>
        <v>#REF!</v>
      </c>
      <c r="W66" s="619" t="s">
        <v>1451</v>
      </c>
      <c r="X66" s="922"/>
      <c r="Y66" s="922"/>
      <c r="Z66" s="363"/>
      <c r="AA66" s="363"/>
      <c r="AB66" s="363"/>
      <c r="AC66" s="363"/>
      <c r="AD66" s="363"/>
      <c r="AE66" s="363"/>
      <c r="AF66" s="363"/>
      <c r="AG66" s="363"/>
      <c r="AH66" s="363"/>
    </row>
    <row r="67" spans="2:34" s="365" customFormat="1" ht="26.25" customHeight="1" x14ac:dyDescent="0.2">
      <c r="B67" s="618" t="s">
        <v>1289</v>
      </c>
      <c r="C67" s="893">
        <v>-4.0371355683185284</v>
      </c>
      <c r="D67" s="893" t="e">
        <f>+D20/#REF!*100</f>
        <v>#REF!</v>
      </c>
      <c r="E67" s="893" t="e">
        <f>+E20/#REF!*100</f>
        <v>#REF!</v>
      </c>
      <c r="F67" s="893" t="e">
        <f>+F20/#REF!*100</f>
        <v>#REF!</v>
      </c>
      <c r="G67" s="893" t="e">
        <f>+G20/#REF!*100</f>
        <v>#REF!</v>
      </c>
      <c r="H67" s="893" t="e">
        <f>+H20/#REF!*100</f>
        <v>#REF!</v>
      </c>
      <c r="I67" s="893" t="e">
        <f>+I20/#REF!*100</f>
        <v>#REF!</v>
      </c>
      <c r="J67" s="893" t="e">
        <f>+J20/#REF!*100</f>
        <v>#REF!</v>
      </c>
      <c r="K67" s="893" t="e">
        <f>+K20/#REF!*100</f>
        <v>#REF!</v>
      </c>
      <c r="L67" s="893" t="e">
        <f>+L20/#REF!*100</f>
        <v>#REF!</v>
      </c>
      <c r="M67" s="894"/>
      <c r="N67" s="895" t="e">
        <f>+N20/#REF!*100</f>
        <v>#REF!</v>
      </c>
      <c r="O67" s="894" t="e">
        <f>+O20/#REF!*100</f>
        <v>#REF!</v>
      </c>
      <c r="P67" s="946" t="e">
        <f>+P20/#REF!*100</f>
        <v>#REF!</v>
      </c>
      <c r="Q67" s="946" t="e">
        <f>+Q20/#REF!*100</f>
        <v>#REF!</v>
      </c>
      <c r="R67" s="946" t="e">
        <f>+R20/#REF!*100</f>
        <v>#REF!</v>
      </c>
      <c r="S67" s="946" t="e">
        <f>+S20/#REF!*100</f>
        <v>#REF!</v>
      </c>
      <c r="T67" s="946" t="e">
        <f>+T20/#REF!*100</f>
        <v>#REF!</v>
      </c>
      <c r="U67" s="946" t="e">
        <f>+U20/#REF!*100</f>
        <v>#REF!</v>
      </c>
      <c r="V67" s="946" t="e">
        <f>+V20/#REF!*100</f>
        <v>#REF!</v>
      </c>
      <c r="W67" s="619" t="s">
        <v>1305</v>
      </c>
      <c r="X67" s="922"/>
      <c r="Y67" s="922"/>
      <c r="Z67" s="363"/>
      <c r="AA67" s="363"/>
      <c r="AB67" s="363"/>
      <c r="AC67" s="363"/>
      <c r="AD67" s="363"/>
      <c r="AE67" s="363"/>
      <c r="AF67" s="363"/>
      <c r="AG67" s="363"/>
      <c r="AH67" s="363"/>
    </row>
    <row r="68" spans="2:34" s="365" customFormat="1" ht="26.25" customHeight="1" x14ac:dyDescent="0.2">
      <c r="B68" s="618" t="s">
        <v>1452</v>
      </c>
      <c r="C68" s="893">
        <v>0.71167058989112864</v>
      </c>
      <c r="D68" s="893" t="e">
        <f>+D21/#REF!*100</f>
        <v>#REF!</v>
      </c>
      <c r="E68" s="893" t="e">
        <f>+E21/#REF!*100</f>
        <v>#REF!</v>
      </c>
      <c r="F68" s="893" t="e">
        <f>+F21/#REF!*100</f>
        <v>#REF!</v>
      </c>
      <c r="G68" s="893" t="e">
        <f>+G21/#REF!*100</f>
        <v>#REF!</v>
      </c>
      <c r="H68" s="893" t="e">
        <f>+H21/#REF!*100</f>
        <v>#REF!</v>
      </c>
      <c r="I68" s="893" t="e">
        <f>+I21/#REF!*100</f>
        <v>#REF!</v>
      </c>
      <c r="J68" s="893" t="e">
        <f>+J21/#REF!*100</f>
        <v>#REF!</v>
      </c>
      <c r="K68" s="893" t="e">
        <f>+K21/#REF!*100</f>
        <v>#REF!</v>
      </c>
      <c r="L68" s="893" t="e">
        <f>+L21/#REF!*100</f>
        <v>#REF!</v>
      </c>
      <c r="M68" s="894"/>
      <c r="N68" s="895" t="e">
        <f>+N21/#REF!*100</f>
        <v>#REF!</v>
      </c>
      <c r="O68" s="894" t="e">
        <f>+O21/#REF!*100</f>
        <v>#REF!</v>
      </c>
      <c r="P68" s="946" t="e">
        <f>+P21/#REF!*100</f>
        <v>#REF!</v>
      </c>
      <c r="Q68" s="946" t="e">
        <f>+Q21/#REF!*100</f>
        <v>#REF!</v>
      </c>
      <c r="R68" s="946" t="e">
        <f>+R21/#REF!*100</f>
        <v>#REF!</v>
      </c>
      <c r="S68" s="946" t="e">
        <f>+S21/#REF!*100</f>
        <v>#REF!</v>
      </c>
      <c r="T68" s="946" t="e">
        <f>+T21/#REF!*100</f>
        <v>#REF!</v>
      </c>
      <c r="U68" s="946" t="e">
        <f>+U21/#REF!*100</f>
        <v>#REF!</v>
      </c>
      <c r="V68" s="946" t="e">
        <f>+V21/#REF!*100</f>
        <v>#REF!</v>
      </c>
      <c r="W68" s="619" t="s">
        <v>1455</v>
      </c>
      <c r="X68" s="922"/>
      <c r="Y68" s="922"/>
      <c r="Z68" s="363"/>
      <c r="AA68" s="363"/>
      <c r="AB68" s="363"/>
      <c r="AC68" s="363"/>
      <c r="AD68" s="363"/>
      <c r="AE68" s="363"/>
      <c r="AF68" s="363"/>
      <c r="AG68" s="363"/>
      <c r="AH68" s="363"/>
    </row>
    <row r="69" spans="2:34" s="365" customFormat="1" ht="26.25" customHeight="1" x14ac:dyDescent="0.2">
      <c r="B69" s="618" t="s">
        <v>1453</v>
      </c>
      <c r="C69" s="893">
        <v>0</v>
      </c>
      <c r="D69" s="893" t="e">
        <f>+D22/#REF!*100</f>
        <v>#REF!</v>
      </c>
      <c r="E69" s="893" t="e">
        <f>+E22/#REF!*100</f>
        <v>#REF!</v>
      </c>
      <c r="F69" s="893" t="e">
        <f>+F22/#REF!*100</f>
        <v>#REF!</v>
      </c>
      <c r="G69" s="893" t="e">
        <f>+G22/#REF!*100</f>
        <v>#REF!</v>
      </c>
      <c r="H69" s="893" t="e">
        <f>+H22/#REF!*100</f>
        <v>#REF!</v>
      </c>
      <c r="I69" s="893" t="e">
        <f>+I22/#REF!*100</f>
        <v>#REF!</v>
      </c>
      <c r="J69" s="893" t="e">
        <f>+J22/#REF!*100</f>
        <v>#REF!</v>
      </c>
      <c r="K69" s="893" t="e">
        <f>+K22/#REF!*100</f>
        <v>#REF!</v>
      </c>
      <c r="L69" s="893" t="e">
        <f>+L22/#REF!*100</f>
        <v>#REF!</v>
      </c>
      <c r="M69" s="894"/>
      <c r="N69" s="895" t="e">
        <f>+N22/#REF!*100</f>
        <v>#REF!</v>
      </c>
      <c r="O69" s="894" t="e">
        <f>+O22/#REF!*100</f>
        <v>#REF!</v>
      </c>
      <c r="P69" s="946" t="e">
        <f>+P22/#REF!*100</f>
        <v>#REF!</v>
      </c>
      <c r="Q69" s="946" t="e">
        <f>+Q22/#REF!*100</f>
        <v>#REF!</v>
      </c>
      <c r="R69" s="946" t="e">
        <f>+R22/#REF!*100</f>
        <v>#REF!</v>
      </c>
      <c r="S69" s="946" t="e">
        <f>+S22/#REF!*100</f>
        <v>#REF!</v>
      </c>
      <c r="T69" s="946" t="e">
        <f>+T22/#REF!*100</f>
        <v>#REF!</v>
      </c>
      <c r="U69" s="946" t="e">
        <f>+U22/#REF!*100</f>
        <v>#REF!</v>
      </c>
      <c r="V69" s="946" t="e">
        <f>+V22/#REF!*100</f>
        <v>#REF!</v>
      </c>
      <c r="W69" s="619" t="s">
        <v>945</v>
      </c>
      <c r="X69" s="922"/>
      <c r="Y69" s="922"/>
      <c r="Z69" s="363"/>
      <c r="AA69" s="363"/>
      <c r="AB69" s="363"/>
      <c r="AC69" s="363"/>
      <c r="AD69" s="363"/>
      <c r="AE69" s="363"/>
      <c r="AF69" s="363"/>
      <c r="AG69" s="363"/>
      <c r="AH69" s="363"/>
    </row>
    <row r="70" spans="2:34" s="365" customFormat="1" ht="26.25" customHeight="1" x14ac:dyDescent="0.2">
      <c r="B70" s="618" t="s">
        <v>1450</v>
      </c>
      <c r="C70" s="893">
        <v>7.5910936301374869</v>
      </c>
      <c r="D70" s="893" t="e">
        <f>+D23/#REF!*100</f>
        <v>#REF!</v>
      </c>
      <c r="E70" s="893" t="e">
        <f>+E23/#REF!*100</f>
        <v>#REF!</v>
      </c>
      <c r="F70" s="893" t="e">
        <f>+F23/#REF!*100</f>
        <v>#REF!</v>
      </c>
      <c r="G70" s="893" t="e">
        <f>+G23/#REF!*100</f>
        <v>#REF!</v>
      </c>
      <c r="H70" s="893" t="e">
        <f>+H23/#REF!*100</f>
        <v>#REF!</v>
      </c>
      <c r="I70" s="893" t="e">
        <f>+I23/#REF!*100</f>
        <v>#REF!</v>
      </c>
      <c r="J70" s="893" t="e">
        <f>+J23/#REF!*100</f>
        <v>#REF!</v>
      </c>
      <c r="K70" s="893" t="e">
        <f>+K23/#REF!*100</f>
        <v>#REF!</v>
      </c>
      <c r="L70" s="893" t="e">
        <f>+L23/#REF!*100</f>
        <v>#REF!</v>
      </c>
      <c r="M70" s="894"/>
      <c r="N70" s="895" t="e">
        <f>+N23/#REF!*100</f>
        <v>#REF!</v>
      </c>
      <c r="O70" s="894" t="e">
        <f>+O23/#REF!*100</f>
        <v>#REF!</v>
      </c>
      <c r="P70" s="946" t="e">
        <f>+P23/#REF!*100</f>
        <v>#REF!</v>
      </c>
      <c r="Q70" s="946" t="e">
        <f>+Q23/#REF!*100</f>
        <v>#REF!</v>
      </c>
      <c r="R70" s="946" t="e">
        <f>+R23/#REF!*100</f>
        <v>#REF!</v>
      </c>
      <c r="S70" s="946" t="e">
        <f>+S23/#REF!*100</f>
        <v>#REF!</v>
      </c>
      <c r="T70" s="946" t="e">
        <f>+T23/#REF!*100</f>
        <v>#REF!</v>
      </c>
      <c r="U70" s="946" t="e">
        <f>+U23/#REF!*100</f>
        <v>#REF!</v>
      </c>
      <c r="V70" s="946" t="e">
        <f>+V23/#REF!*100</f>
        <v>#REF!</v>
      </c>
      <c r="W70" s="619" t="s">
        <v>1303</v>
      </c>
      <c r="X70" s="922"/>
      <c r="Y70" s="922"/>
      <c r="Z70" s="363"/>
      <c r="AA70" s="363"/>
      <c r="AB70" s="363"/>
      <c r="AC70" s="363"/>
      <c r="AD70" s="363"/>
      <c r="AE70" s="363"/>
      <c r="AF70" s="363"/>
      <c r="AG70" s="363"/>
      <c r="AH70" s="363"/>
    </row>
    <row r="71" spans="2:34" s="360" customFormat="1" ht="9" customHeight="1" x14ac:dyDescent="0.2">
      <c r="B71" s="454"/>
      <c r="C71" s="893"/>
      <c r="D71" s="942"/>
      <c r="E71" s="942"/>
      <c r="F71" s="942"/>
      <c r="G71" s="942"/>
      <c r="H71" s="942"/>
      <c r="I71" s="942"/>
      <c r="J71" s="942"/>
      <c r="K71" s="942"/>
      <c r="L71" s="942"/>
      <c r="M71" s="943"/>
      <c r="N71" s="944"/>
      <c r="O71" s="943"/>
      <c r="P71" s="945"/>
      <c r="Q71" s="945"/>
      <c r="R71" s="945"/>
      <c r="S71" s="945"/>
      <c r="T71" s="945"/>
      <c r="U71" s="945"/>
      <c r="V71" s="945"/>
      <c r="W71" s="617"/>
      <c r="X71" s="922"/>
      <c r="Y71" s="922"/>
      <c r="Z71" s="363"/>
      <c r="AA71" s="363"/>
      <c r="AB71" s="363"/>
      <c r="AC71" s="363"/>
      <c r="AD71" s="363"/>
      <c r="AE71" s="363"/>
      <c r="AF71" s="363"/>
      <c r="AG71" s="363"/>
      <c r="AH71" s="363"/>
    </row>
    <row r="72" spans="2:34" s="360" customFormat="1" ht="26.25" customHeight="1" x14ac:dyDescent="0.2">
      <c r="B72" s="454" t="s">
        <v>1043</v>
      </c>
      <c r="C72" s="942">
        <v>19.856800595733183</v>
      </c>
      <c r="D72" s="942" t="e">
        <f t="shared" ref="D72:I72" si="12">+D65+D62</f>
        <v>#REF!</v>
      </c>
      <c r="E72" s="942" t="e">
        <f t="shared" si="12"/>
        <v>#REF!</v>
      </c>
      <c r="F72" s="942" t="e">
        <f t="shared" si="12"/>
        <v>#REF!</v>
      </c>
      <c r="G72" s="942" t="e">
        <f t="shared" si="12"/>
        <v>#REF!</v>
      </c>
      <c r="H72" s="942" t="e">
        <f t="shared" si="12"/>
        <v>#REF!</v>
      </c>
      <c r="I72" s="942" t="e">
        <f t="shared" si="12"/>
        <v>#REF!</v>
      </c>
      <c r="J72" s="942" t="e">
        <f>+J65+J62</f>
        <v>#REF!</v>
      </c>
      <c r="K72" s="942" t="e">
        <f>+K65+K62</f>
        <v>#REF!</v>
      </c>
      <c r="L72" s="942" t="e">
        <f>+L65+L62</f>
        <v>#REF!</v>
      </c>
      <c r="M72" s="943"/>
      <c r="N72" s="944" t="e">
        <f t="shared" ref="N72:V72" si="13">+N65+N62</f>
        <v>#REF!</v>
      </c>
      <c r="O72" s="943" t="e">
        <f t="shared" si="13"/>
        <v>#REF!</v>
      </c>
      <c r="P72" s="945" t="e">
        <f t="shared" si="13"/>
        <v>#REF!</v>
      </c>
      <c r="Q72" s="945" t="e">
        <f t="shared" si="13"/>
        <v>#REF!</v>
      </c>
      <c r="R72" s="945" t="e">
        <f t="shared" si="13"/>
        <v>#REF!</v>
      </c>
      <c r="S72" s="945" t="e">
        <f t="shared" si="13"/>
        <v>#REF!</v>
      </c>
      <c r="T72" s="945" t="e">
        <f t="shared" si="13"/>
        <v>#REF!</v>
      </c>
      <c r="U72" s="945" t="e">
        <f t="shared" si="13"/>
        <v>#REF!</v>
      </c>
      <c r="V72" s="945" t="e">
        <f t="shared" si="13"/>
        <v>#REF!</v>
      </c>
      <c r="W72" s="617" t="s">
        <v>288</v>
      </c>
      <c r="X72" s="922"/>
      <c r="Y72" s="922"/>
      <c r="Z72" s="363"/>
      <c r="AA72" s="363"/>
      <c r="AB72" s="363"/>
      <c r="AC72" s="363"/>
      <c r="AD72" s="363"/>
      <c r="AE72" s="363"/>
      <c r="AF72" s="363"/>
      <c r="AG72" s="363"/>
      <c r="AH72" s="363"/>
    </row>
    <row r="73" spans="2:34" s="360" customFormat="1" ht="9" customHeight="1" x14ac:dyDescent="0.2">
      <c r="B73" s="454"/>
      <c r="C73" s="942"/>
      <c r="D73" s="942"/>
      <c r="E73" s="942"/>
      <c r="F73" s="942"/>
      <c r="G73" s="942"/>
      <c r="H73" s="942"/>
      <c r="I73" s="942"/>
      <c r="J73" s="942"/>
      <c r="K73" s="942"/>
      <c r="L73" s="942"/>
      <c r="M73" s="943"/>
      <c r="N73" s="944"/>
      <c r="O73" s="943"/>
      <c r="P73" s="945"/>
      <c r="Q73" s="945"/>
      <c r="R73" s="945"/>
      <c r="S73" s="945"/>
      <c r="T73" s="945"/>
      <c r="U73" s="945"/>
      <c r="V73" s="945"/>
      <c r="W73" s="617"/>
      <c r="X73" s="922"/>
      <c r="Y73" s="922"/>
      <c r="Z73" s="363"/>
      <c r="AA73" s="363"/>
      <c r="AB73" s="363"/>
      <c r="AC73" s="363"/>
      <c r="AD73" s="363"/>
      <c r="AE73" s="363"/>
      <c r="AF73" s="363"/>
      <c r="AG73" s="363"/>
      <c r="AH73" s="363"/>
    </row>
    <row r="74" spans="2:34" s="360" customFormat="1" ht="26.25" customHeight="1" x14ac:dyDescent="0.2">
      <c r="B74" s="454" t="s">
        <v>951</v>
      </c>
      <c r="C74" s="942">
        <v>11.376159801948015</v>
      </c>
      <c r="D74" s="942" t="e">
        <f t="shared" ref="D74:I74" si="14">+D75+D76</f>
        <v>#REF!</v>
      </c>
      <c r="E74" s="942" t="e">
        <f t="shared" si="14"/>
        <v>#REF!</v>
      </c>
      <c r="F74" s="942" t="e">
        <f t="shared" si="14"/>
        <v>#REF!</v>
      </c>
      <c r="G74" s="942" t="e">
        <f t="shared" si="14"/>
        <v>#REF!</v>
      </c>
      <c r="H74" s="942" t="e">
        <f t="shared" si="14"/>
        <v>#REF!</v>
      </c>
      <c r="I74" s="942" t="e">
        <f t="shared" si="14"/>
        <v>#REF!</v>
      </c>
      <c r="J74" s="942" t="e">
        <f>+J75+J76</f>
        <v>#REF!</v>
      </c>
      <c r="K74" s="942" t="e">
        <f>+K75+K76</f>
        <v>#REF!</v>
      </c>
      <c r="L74" s="942" t="e">
        <f>+L75+L76</f>
        <v>#REF!</v>
      </c>
      <c r="M74" s="943"/>
      <c r="N74" s="944" t="e">
        <f t="shared" ref="N74:V74" si="15">+N75+N76</f>
        <v>#REF!</v>
      </c>
      <c r="O74" s="943" t="e">
        <f t="shared" si="15"/>
        <v>#REF!</v>
      </c>
      <c r="P74" s="945" t="e">
        <f t="shared" si="15"/>
        <v>#REF!</v>
      </c>
      <c r="Q74" s="945" t="e">
        <f t="shared" si="15"/>
        <v>#REF!</v>
      </c>
      <c r="R74" s="945" t="e">
        <f t="shared" si="15"/>
        <v>#REF!</v>
      </c>
      <c r="S74" s="945" t="e">
        <f t="shared" si="15"/>
        <v>#REF!</v>
      </c>
      <c r="T74" s="945" t="e">
        <f t="shared" si="15"/>
        <v>#REF!</v>
      </c>
      <c r="U74" s="945" t="e">
        <f t="shared" si="15"/>
        <v>#REF!</v>
      </c>
      <c r="V74" s="945" t="e">
        <f t="shared" si="15"/>
        <v>#REF!</v>
      </c>
      <c r="W74" s="617" t="s">
        <v>831</v>
      </c>
      <c r="X74" s="922"/>
      <c r="Y74" s="922"/>
      <c r="Z74" s="363"/>
      <c r="AA74" s="363"/>
      <c r="AB74" s="363"/>
      <c r="AC74" s="363"/>
      <c r="AD74" s="363"/>
      <c r="AE74" s="363"/>
      <c r="AF74" s="363"/>
      <c r="AG74" s="363"/>
      <c r="AH74" s="363"/>
    </row>
    <row r="75" spans="2:34" s="365" customFormat="1" ht="26.25" customHeight="1" x14ac:dyDescent="0.2">
      <c r="B75" s="618" t="s">
        <v>1478</v>
      </c>
      <c r="C75" s="893">
        <v>3.9814122266321701</v>
      </c>
      <c r="D75" s="893" t="e">
        <f>+D28/#REF!*100</f>
        <v>#REF!</v>
      </c>
      <c r="E75" s="893" t="e">
        <f>+E28/#REF!*100</f>
        <v>#REF!</v>
      </c>
      <c r="F75" s="893" t="e">
        <f>+F28/#REF!*100</f>
        <v>#REF!</v>
      </c>
      <c r="G75" s="893" t="e">
        <f>+G28/#REF!*100</f>
        <v>#REF!</v>
      </c>
      <c r="H75" s="893" t="e">
        <f>+H28/#REF!*100</f>
        <v>#REF!</v>
      </c>
      <c r="I75" s="893" t="e">
        <f>+I28/#REF!*100</f>
        <v>#REF!</v>
      </c>
      <c r="J75" s="893" t="e">
        <f>+J28/#REF!*100</f>
        <v>#REF!</v>
      </c>
      <c r="K75" s="893" t="e">
        <f>+K28/#REF!*100</f>
        <v>#REF!</v>
      </c>
      <c r="L75" s="893" t="e">
        <f>+L28/#REF!*100</f>
        <v>#REF!</v>
      </c>
      <c r="M75" s="894"/>
      <c r="N75" s="895" t="e">
        <f>+N28/#REF!*100</f>
        <v>#REF!</v>
      </c>
      <c r="O75" s="894" t="e">
        <f>+O28/#REF!*100</f>
        <v>#REF!</v>
      </c>
      <c r="P75" s="946" t="e">
        <f>+P28/#REF!*100</f>
        <v>#REF!</v>
      </c>
      <c r="Q75" s="946" t="e">
        <f>+Q28/#REF!*100</f>
        <v>#REF!</v>
      </c>
      <c r="R75" s="946" t="e">
        <f>+R28/#REF!*100</f>
        <v>#REF!</v>
      </c>
      <c r="S75" s="946" t="e">
        <f>+S28/#REF!*100</f>
        <v>#REF!</v>
      </c>
      <c r="T75" s="946" t="e">
        <f>+T28/#REF!*100</f>
        <v>#REF!</v>
      </c>
      <c r="U75" s="946" t="e">
        <f>+U28/#REF!*100</f>
        <v>#REF!</v>
      </c>
      <c r="V75" s="946" t="e">
        <f>+V28/#REF!*100</f>
        <v>#REF!</v>
      </c>
      <c r="W75" s="619" t="s">
        <v>1479</v>
      </c>
      <c r="X75" s="922"/>
      <c r="Y75" s="922"/>
      <c r="Z75" s="363"/>
      <c r="AA75" s="363"/>
      <c r="AB75" s="363"/>
      <c r="AC75" s="363"/>
      <c r="AD75" s="363"/>
      <c r="AE75" s="363"/>
      <c r="AF75" s="363"/>
      <c r="AG75" s="363"/>
      <c r="AH75" s="363"/>
    </row>
    <row r="76" spans="2:34" s="365" customFormat="1" ht="26.25" customHeight="1" x14ac:dyDescent="0.2">
      <c r="B76" s="618" t="s">
        <v>934</v>
      </c>
      <c r="C76" s="893">
        <v>7.3947475753158454</v>
      </c>
      <c r="D76" s="893" t="e">
        <f>+D29/#REF!*100</f>
        <v>#REF!</v>
      </c>
      <c r="E76" s="893" t="e">
        <f>+E29/#REF!*100</f>
        <v>#REF!</v>
      </c>
      <c r="F76" s="893" t="e">
        <f>+F29/#REF!*100</f>
        <v>#REF!</v>
      </c>
      <c r="G76" s="893" t="e">
        <f>+G29/#REF!*100</f>
        <v>#REF!</v>
      </c>
      <c r="H76" s="893" t="e">
        <f>+H29/#REF!*100</f>
        <v>#REF!</v>
      </c>
      <c r="I76" s="893" t="e">
        <f>+I29/#REF!*100</f>
        <v>#REF!</v>
      </c>
      <c r="J76" s="893" t="e">
        <f>+J29/#REF!*100</f>
        <v>#REF!</v>
      </c>
      <c r="K76" s="893" t="e">
        <f>+K29/#REF!*100</f>
        <v>#REF!</v>
      </c>
      <c r="L76" s="893" t="e">
        <f>+L29/#REF!*100</f>
        <v>#REF!</v>
      </c>
      <c r="M76" s="894"/>
      <c r="N76" s="895" t="e">
        <f>+N29/#REF!*100</f>
        <v>#REF!</v>
      </c>
      <c r="O76" s="894" t="e">
        <f>+O29/#REF!*100</f>
        <v>#REF!</v>
      </c>
      <c r="P76" s="946" t="e">
        <f>+P29/#REF!*100</f>
        <v>#REF!</v>
      </c>
      <c r="Q76" s="946" t="e">
        <f>+Q29/#REF!*100</f>
        <v>#REF!</v>
      </c>
      <c r="R76" s="946" t="e">
        <f>+R29/#REF!*100</f>
        <v>#REF!</v>
      </c>
      <c r="S76" s="946" t="e">
        <f>+S29/#REF!*100</f>
        <v>#REF!</v>
      </c>
      <c r="T76" s="946" t="e">
        <f>+T29/#REF!*100</f>
        <v>#REF!</v>
      </c>
      <c r="U76" s="946" t="e">
        <f>+U29/#REF!*100</f>
        <v>#REF!</v>
      </c>
      <c r="V76" s="946" t="e">
        <f>+V29/#REF!*100</f>
        <v>#REF!</v>
      </c>
      <c r="W76" s="619" t="s">
        <v>1454</v>
      </c>
      <c r="X76" s="922"/>
      <c r="Y76" s="922"/>
      <c r="Z76" s="363"/>
      <c r="AA76" s="363"/>
      <c r="AB76" s="363"/>
      <c r="AC76" s="363"/>
      <c r="AD76" s="363"/>
      <c r="AE76" s="363"/>
      <c r="AF76" s="363"/>
      <c r="AG76" s="363"/>
      <c r="AH76" s="363"/>
    </row>
    <row r="77" spans="2:34" s="360" customFormat="1" ht="26.25" customHeight="1" x14ac:dyDescent="0.2">
      <c r="B77" s="454" t="s">
        <v>776</v>
      </c>
      <c r="C77" s="942">
        <v>8.4807640149338575</v>
      </c>
      <c r="D77" s="942" t="e">
        <f t="shared" ref="D77:J77" si="16">+D78+D79+D80+D81</f>
        <v>#REF!</v>
      </c>
      <c r="E77" s="942" t="e">
        <f t="shared" si="16"/>
        <v>#REF!</v>
      </c>
      <c r="F77" s="942" t="e">
        <f t="shared" si="16"/>
        <v>#REF!</v>
      </c>
      <c r="G77" s="942" t="e">
        <f t="shared" si="16"/>
        <v>#REF!</v>
      </c>
      <c r="H77" s="942" t="e">
        <f t="shared" si="16"/>
        <v>#REF!</v>
      </c>
      <c r="I77" s="942" t="e">
        <f t="shared" si="16"/>
        <v>#REF!</v>
      </c>
      <c r="J77" s="942" t="e">
        <f t="shared" si="16"/>
        <v>#REF!</v>
      </c>
      <c r="K77" s="942" t="e">
        <f>+K78+K79+K80+K81</f>
        <v>#REF!</v>
      </c>
      <c r="L77" s="942" t="e">
        <f>+L78+L79+L80+L81</f>
        <v>#REF!</v>
      </c>
      <c r="M77" s="943"/>
      <c r="N77" s="944" t="e">
        <f t="shared" ref="N77:V77" si="17">+N78+N79+N80+N81</f>
        <v>#REF!</v>
      </c>
      <c r="O77" s="943" t="e">
        <f t="shared" si="17"/>
        <v>#REF!</v>
      </c>
      <c r="P77" s="945" t="e">
        <f t="shared" si="17"/>
        <v>#REF!</v>
      </c>
      <c r="Q77" s="945" t="e">
        <f t="shared" si="17"/>
        <v>#REF!</v>
      </c>
      <c r="R77" s="945" t="e">
        <f t="shared" si="17"/>
        <v>#REF!</v>
      </c>
      <c r="S77" s="945" t="e">
        <f t="shared" si="17"/>
        <v>#REF!</v>
      </c>
      <c r="T77" s="945" t="e">
        <f t="shared" si="17"/>
        <v>#REF!</v>
      </c>
      <c r="U77" s="945" t="e">
        <f t="shared" si="17"/>
        <v>#REF!</v>
      </c>
      <c r="V77" s="945" t="e">
        <f t="shared" si="17"/>
        <v>#REF!</v>
      </c>
      <c r="W77" s="617" t="s">
        <v>262</v>
      </c>
      <c r="X77" s="922"/>
      <c r="Y77" s="922"/>
      <c r="Z77" s="363"/>
      <c r="AA77" s="363"/>
      <c r="AB77" s="363"/>
      <c r="AC77" s="363"/>
      <c r="AD77" s="363"/>
      <c r="AE77" s="363"/>
      <c r="AF77" s="363"/>
      <c r="AG77" s="363"/>
      <c r="AH77" s="363"/>
    </row>
    <row r="78" spans="2:34" s="365" customFormat="1" ht="26.25" customHeight="1" x14ac:dyDescent="0.2">
      <c r="B78" s="454" t="s">
        <v>1199</v>
      </c>
      <c r="C78" s="893">
        <v>-9.227894913170849E-2</v>
      </c>
      <c r="D78" s="893" t="e">
        <f>+D31/#REF!*100</f>
        <v>#REF!</v>
      </c>
      <c r="E78" s="893" t="e">
        <f>+E31/#REF!*100</f>
        <v>#REF!</v>
      </c>
      <c r="F78" s="893" t="e">
        <f>+F31/#REF!*100</f>
        <v>#REF!</v>
      </c>
      <c r="G78" s="893" t="e">
        <f>+G31/#REF!*100</f>
        <v>#REF!</v>
      </c>
      <c r="H78" s="893" t="e">
        <f>+H31/#REF!*100</f>
        <v>#REF!</v>
      </c>
      <c r="I78" s="893" t="e">
        <f>+I31/#REF!*100</f>
        <v>#REF!</v>
      </c>
      <c r="J78" s="893" t="e">
        <f>+J31/#REF!*100</f>
        <v>#REF!</v>
      </c>
      <c r="K78" s="893" t="e">
        <f>+K31/#REF!*100</f>
        <v>#REF!</v>
      </c>
      <c r="L78" s="893" t="e">
        <f>+L31/#REF!*100</f>
        <v>#REF!</v>
      </c>
      <c r="M78" s="894"/>
      <c r="N78" s="895" t="e">
        <f>+N31/#REF!*100</f>
        <v>#REF!</v>
      </c>
      <c r="O78" s="894" t="e">
        <f>+O31/#REF!*100</f>
        <v>#REF!</v>
      </c>
      <c r="P78" s="946" t="e">
        <f>+P31/#REF!*100</f>
        <v>#REF!</v>
      </c>
      <c r="Q78" s="946" t="e">
        <f>+Q31/#REF!*100</f>
        <v>#REF!</v>
      </c>
      <c r="R78" s="946" t="e">
        <f>+R31/#REF!*100</f>
        <v>#REF!</v>
      </c>
      <c r="S78" s="946" t="e">
        <f>+S31/#REF!*100</f>
        <v>#REF!</v>
      </c>
      <c r="T78" s="946" t="e">
        <f>+T31/#REF!*100</f>
        <v>#REF!</v>
      </c>
      <c r="U78" s="946" t="e">
        <f>+U31/#REF!*100</f>
        <v>#REF!</v>
      </c>
      <c r="V78" s="946" t="e">
        <f>+V31/#REF!*100</f>
        <v>#REF!</v>
      </c>
      <c r="W78" s="619" t="s">
        <v>1456</v>
      </c>
      <c r="X78" s="922"/>
      <c r="Y78" s="922"/>
      <c r="Z78" s="363"/>
      <c r="AA78" s="363"/>
      <c r="AB78" s="363"/>
      <c r="AC78" s="363"/>
      <c r="AD78" s="363"/>
      <c r="AE78" s="363"/>
      <c r="AF78" s="363"/>
      <c r="AG78" s="363"/>
      <c r="AH78" s="363"/>
    </row>
    <row r="79" spans="2:34" s="365" customFormat="1" ht="26.25" customHeight="1" x14ac:dyDescent="0.2">
      <c r="B79" s="618" t="s">
        <v>1200</v>
      </c>
      <c r="C79" s="893">
        <v>6.2137687037723888</v>
      </c>
      <c r="D79" s="893" t="e">
        <f>D32/#REF!*100</f>
        <v>#REF!</v>
      </c>
      <c r="E79" s="893" t="e">
        <f>E32/#REF!*100</f>
        <v>#REF!</v>
      </c>
      <c r="F79" s="893" t="e">
        <f>F32/#REF!*100</f>
        <v>#REF!</v>
      </c>
      <c r="G79" s="893" t="e">
        <f>G32/#REF!*100</f>
        <v>#REF!</v>
      </c>
      <c r="H79" s="893" t="e">
        <f>H32/#REF!*100</f>
        <v>#REF!</v>
      </c>
      <c r="I79" s="893" t="e">
        <f>I32/#REF!*100</f>
        <v>#REF!</v>
      </c>
      <c r="J79" s="893" t="e">
        <f>J32/#REF!*100</f>
        <v>#REF!</v>
      </c>
      <c r="K79" s="893" t="e">
        <f>K32/#REF!*100</f>
        <v>#REF!</v>
      </c>
      <c r="L79" s="893" t="e">
        <f>L32/#REF!*100</f>
        <v>#REF!</v>
      </c>
      <c r="M79" s="894"/>
      <c r="N79" s="895" t="e">
        <f>N32/#REF!*100</f>
        <v>#REF!</v>
      </c>
      <c r="O79" s="894" t="e">
        <f>O32/#REF!*100</f>
        <v>#REF!</v>
      </c>
      <c r="P79" s="946" t="e">
        <f>P32/#REF!*100</f>
        <v>#REF!</v>
      </c>
      <c r="Q79" s="946" t="e">
        <f>Q32/#REF!*100</f>
        <v>#REF!</v>
      </c>
      <c r="R79" s="946" t="e">
        <f>R32/#REF!*100</f>
        <v>#REF!</v>
      </c>
      <c r="S79" s="946" t="e">
        <f>S32/#REF!*100</f>
        <v>#REF!</v>
      </c>
      <c r="T79" s="946" t="e">
        <f>T32/#REF!*100</f>
        <v>#REF!</v>
      </c>
      <c r="U79" s="946" t="e">
        <f>U32/#REF!*100</f>
        <v>#REF!</v>
      </c>
      <c r="V79" s="946" t="e">
        <f>V32/#REF!*100</f>
        <v>#REF!</v>
      </c>
      <c r="W79" s="619" t="s">
        <v>1457</v>
      </c>
      <c r="X79" s="922"/>
      <c r="Y79" s="922"/>
      <c r="Z79" s="363"/>
      <c r="AA79" s="363"/>
      <c r="AB79" s="363"/>
      <c r="AC79" s="363"/>
      <c r="AD79" s="363"/>
      <c r="AE79" s="363"/>
      <c r="AF79" s="363"/>
      <c r="AG79" s="363"/>
      <c r="AH79" s="363"/>
    </row>
    <row r="80" spans="2:34" s="365" customFormat="1" ht="26.25" customHeight="1" x14ac:dyDescent="0.2">
      <c r="B80" s="618" t="s">
        <v>712</v>
      </c>
      <c r="C80" s="893">
        <v>1.386237922787164</v>
      </c>
      <c r="D80" s="893" t="e">
        <f>+D33/#REF!*100</f>
        <v>#REF!</v>
      </c>
      <c r="E80" s="893" t="e">
        <f>+E33/#REF!*100</f>
        <v>#REF!</v>
      </c>
      <c r="F80" s="893" t="e">
        <f>+F33/#REF!*100</f>
        <v>#REF!</v>
      </c>
      <c r="G80" s="893" t="e">
        <f>+G33/#REF!*100</f>
        <v>#REF!</v>
      </c>
      <c r="H80" s="893" t="e">
        <f>+H33/#REF!*100</f>
        <v>#REF!</v>
      </c>
      <c r="I80" s="893" t="e">
        <f>+I33/#REF!*100</f>
        <v>#REF!</v>
      </c>
      <c r="J80" s="893" t="e">
        <f>+J33/#REF!*100</f>
        <v>#REF!</v>
      </c>
      <c r="K80" s="893" t="e">
        <f>+K33/#REF!*100</f>
        <v>#REF!</v>
      </c>
      <c r="L80" s="893" t="e">
        <f>+L33/#REF!*100</f>
        <v>#REF!</v>
      </c>
      <c r="M80" s="894"/>
      <c r="N80" s="895" t="e">
        <f>+N33/#REF!*100</f>
        <v>#REF!</v>
      </c>
      <c r="O80" s="894" t="e">
        <f>+O33/#REF!*100</f>
        <v>#REF!</v>
      </c>
      <c r="P80" s="946" t="e">
        <f>+P33/#REF!*100</f>
        <v>#REF!</v>
      </c>
      <c r="Q80" s="946" t="e">
        <f>+Q33/#REF!*100</f>
        <v>#REF!</v>
      </c>
      <c r="R80" s="946" t="e">
        <f>+R33/#REF!*100</f>
        <v>#REF!</v>
      </c>
      <c r="S80" s="946" t="e">
        <f>+S33/#REF!*100</f>
        <v>#REF!</v>
      </c>
      <c r="T80" s="946" t="e">
        <f>+T33/#REF!*100</f>
        <v>#REF!</v>
      </c>
      <c r="U80" s="946" t="e">
        <f>+U33/#REF!*100</f>
        <v>#REF!</v>
      </c>
      <c r="V80" s="946" t="e">
        <f>+V33/#REF!*100</f>
        <v>#REF!</v>
      </c>
      <c r="W80" s="619" t="s">
        <v>790</v>
      </c>
      <c r="X80" s="922"/>
      <c r="Y80" s="922"/>
      <c r="Z80" s="363"/>
      <c r="AA80" s="363"/>
      <c r="AB80" s="363"/>
      <c r="AC80" s="363"/>
      <c r="AD80" s="363"/>
      <c r="AE80" s="363"/>
      <c r="AF80" s="363"/>
      <c r="AG80" s="363"/>
      <c r="AH80" s="363"/>
    </row>
    <row r="81" spans="2:35" s="365" customFormat="1" ht="26.25" customHeight="1" x14ac:dyDescent="0.2">
      <c r="B81" s="618" t="s">
        <v>849</v>
      </c>
      <c r="C81" s="893">
        <v>0.97303633750601226</v>
      </c>
      <c r="D81" s="893" t="e">
        <f>+D34/#REF!*100</f>
        <v>#REF!</v>
      </c>
      <c r="E81" s="893" t="e">
        <f>+E34/#REF!*100</f>
        <v>#REF!</v>
      </c>
      <c r="F81" s="893" t="e">
        <f>+F34/#REF!*100</f>
        <v>#REF!</v>
      </c>
      <c r="G81" s="893" t="e">
        <f>+G34/#REF!*100</f>
        <v>#REF!</v>
      </c>
      <c r="H81" s="893" t="e">
        <f>+H34/#REF!*100</f>
        <v>#REF!</v>
      </c>
      <c r="I81" s="893" t="e">
        <f>+I34/#REF!*100</f>
        <v>#REF!</v>
      </c>
      <c r="J81" s="893" t="e">
        <f>+J34/#REF!*100</f>
        <v>#REF!</v>
      </c>
      <c r="K81" s="893" t="e">
        <f>+K34/#REF!*100</f>
        <v>#REF!</v>
      </c>
      <c r="L81" s="893" t="e">
        <f>+L34/#REF!*100</f>
        <v>#REF!</v>
      </c>
      <c r="M81" s="894"/>
      <c r="N81" s="895" t="e">
        <f>+N34/#REF!*100</f>
        <v>#REF!</v>
      </c>
      <c r="O81" s="894" t="e">
        <f>+O34/#REF!*100</f>
        <v>#REF!</v>
      </c>
      <c r="P81" s="946" t="e">
        <f>+P34/#REF!*100</f>
        <v>#REF!</v>
      </c>
      <c r="Q81" s="946" t="e">
        <f>+Q34/#REF!*100</f>
        <v>#REF!</v>
      </c>
      <c r="R81" s="946" t="e">
        <f>+R34/#REF!*100</f>
        <v>#REF!</v>
      </c>
      <c r="S81" s="946" t="e">
        <f>+S34/#REF!*100</f>
        <v>#REF!</v>
      </c>
      <c r="T81" s="946" t="e">
        <f>+T34/#REF!*100</f>
        <v>#REF!</v>
      </c>
      <c r="U81" s="946" t="e">
        <f>+U34/#REF!*100</f>
        <v>#REF!</v>
      </c>
      <c r="V81" s="946" t="e">
        <f>+V34/#REF!*100</f>
        <v>#REF!</v>
      </c>
      <c r="W81" s="619" t="s">
        <v>313</v>
      </c>
      <c r="X81" s="922"/>
      <c r="Y81" s="922"/>
      <c r="Z81" s="363"/>
      <c r="AA81" s="363"/>
      <c r="AB81" s="363"/>
      <c r="AC81" s="363"/>
      <c r="AD81" s="363"/>
      <c r="AE81" s="363"/>
      <c r="AF81" s="363"/>
      <c r="AG81" s="363"/>
      <c r="AH81" s="363"/>
    </row>
    <row r="82" spans="2:35" s="258" customFormat="1" ht="15" customHeight="1" thickBot="1" x14ac:dyDescent="0.75">
      <c r="B82" s="453"/>
      <c r="C82" s="381"/>
      <c r="D82" s="386"/>
      <c r="E82" s="386"/>
      <c r="F82" s="386"/>
      <c r="G82" s="386"/>
      <c r="H82" s="386"/>
      <c r="I82" s="386"/>
      <c r="J82" s="386"/>
      <c r="K82" s="386"/>
      <c r="L82" s="386"/>
      <c r="M82" s="387"/>
      <c r="N82" s="388"/>
      <c r="O82" s="387"/>
      <c r="P82" s="387"/>
      <c r="Q82" s="387"/>
      <c r="R82" s="387"/>
      <c r="S82" s="387"/>
      <c r="T82" s="387"/>
      <c r="U82" s="387"/>
      <c r="V82" s="387"/>
      <c r="W82" s="352"/>
      <c r="X82" s="380"/>
      <c r="Y82" s="380"/>
      <c r="Z82" s="344"/>
      <c r="AA82" s="344"/>
      <c r="AB82" s="344"/>
      <c r="AC82" s="344"/>
      <c r="AD82" s="344"/>
      <c r="AE82" s="344"/>
      <c r="AF82" s="344"/>
      <c r="AG82" s="344"/>
      <c r="AH82" s="344"/>
    </row>
    <row r="83" spans="2:35" s="161" customFormat="1" ht="9" customHeight="1" thickTop="1" x14ac:dyDescent="0.65">
      <c r="C83" s="282"/>
      <c r="N83" s="283"/>
      <c r="Y83" s="52"/>
      <c r="Z83" s="52"/>
      <c r="AA83" s="52"/>
      <c r="AB83" s="52"/>
      <c r="AC83" s="52"/>
      <c r="AD83" s="52"/>
      <c r="AE83" s="52"/>
      <c r="AF83" s="52"/>
      <c r="AG83" s="52"/>
      <c r="AH83" s="52"/>
    </row>
    <row r="84" spans="2:35" s="190" customFormat="1" ht="23.25" x14ac:dyDescent="0.5">
      <c r="B84" s="190" t="s">
        <v>1537</v>
      </c>
      <c r="C84" s="279"/>
      <c r="N84" s="401"/>
      <c r="W84" s="190" t="s">
        <v>1538</v>
      </c>
      <c r="Y84" s="402"/>
    </row>
    <row r="85" spans="2:35" s="129" customFormat="1" ht="42.75" hidden="1" customHeight="1" x14ac:dyDescent="0.5">
      <c r="B85" s="1773" t="s">
        <v>1611</v>
      </c>
      <c r="C85" s="1773"/>
      <c r="D85" s="1773"/>
      <c r="E85" s="1773"/>
      <c r="F85" s="1773"/>
      <c r="G85" s="1773"/>
      <c r="H85" s="1773"/>
      <c r="I85" s="1773"/>
      <c r="J85" s="1774" t="s">
        <v>1612</v>
      </c>
      <c r="K85" s="1774"/>
      <c r="L85" s="1774"/>
      <c r="M85" s="1774"/>
      <c r="N85" s="1774"/>
      <c r="O85" s="1774"/>
      <c r="P85" s="1774"/>
      <c r="Q85" s="1774"/>
      <c r="R85" s="1774"/>
      <c r="S85" s="1774"/>
      <c r="T85" s="1774"/>
      <c r="U85" s="1774"/>
      <c r="V85" s="1774"/>
      <c r="W85" s="1774"/>
      <c r="X85" s="141"/>
      <c r="Y85" s="141"/>
      <c r="Z85" s="141"/>
      <c r="AA85" s="141"/>
      <c r="AB85" s="141"/>
      <c r="AI85" s="53"/>
    </row>
    <row r="86" spans="2:35" s="129" customFormat="1" x14ac:dyDescent="0.5">
      <c r="B86" s="143"/>
      <c r="C86" s="142"/>
      <c r="N86" s="284"/>
      <c r="AI86" s="53"/>
    </row>
    <row r="87" spans="2:35" s="106" customFormat="1" ht="18.75" x14ac:dyDescent="0.45">
      <c r="B87" s="106" t="s">
        <v>261</v>
      </c>
      <c r="C87" s="403">
        <f t="shared" ref="C87:V87" si="18">+C25-(C27+C30)</f>
        <v>-0.8999999999650754</v>
      </c>
      <c r="D87" s="404" t="e">
        <f t="shared" si="18"/>
        <v>#REF!</v>
      </c>
      <c r="E87" s="404" t="e">
        <f t="shared" si="18"/>
        <v>#REF!</v>
      </c>
      <c r="F87" s="404" t="e">
        <f t="shared" si="18"/>
        <v>#REF!</v>
      </c>
      <c r="G87" s="404" t="e">
        <f t="shared" si="18"/>
        <v>#REF!</v>
      </c>
      <c r="H87" s="404" t="e">
        <f t="shared" si="18"/>
        <v>#REF!</v>
      </c>
      <c r="I87" s="404" t="e">
        <f t="shared" si="18"/>
        <v>#REF!</v>
      </c>
      <c r="J87" s="404" t="e">
        <f t="shared" si="18"/>
        <v>#REF!</v>
      </c>
      <c r="K87" s="404" t="e">
        <f t="shared" si="18"/>
        <v>#REF!</v>
      </c>
      <c r="L87" s="404" t="e">
        <f t="shared" si="18"/>
        <v>#REF!</v>
      </c>
      <c r="M87" s="404">
        <f t="shared" si="18"/>
        <v>0</v>
      </c>
      <c r="N87" s="405" t="e">
        <f t="shared" si="18"/>
        <v>#REF!</v>
      </c>
      <c r="O87" s="404" t="e">
        <f t="shared" si="18"/>
        <v>#REF!</v>
      </c>
      <c r="P87" s="404" t="e">
        <f t="shared" si="18"/>
        <v>#REF!</v>
      </c>
      <c r="Q87" s="404" t="e">
        <f t="shared" si="18"/>
        <v>#REF!</v>
      </c>
      <c r="R87" s="404" t="e">
        <f t="shared" si="18"/>
        <v>#REF!</v>
      </c>
      <c r="S87" s="404" t="e">
        <f t="shared" si="18"/>
        <v>#REF!</v>
      </c>
      <c r="T87" s="404" t="e">
        <f t="shared" si="18"/>
        <v>#REF!</v>
      </c>
      <c r="U87" s="404" t="e">
        <f t="shared" si="18"/>
        <v>#REF!</v>
      </c>
      <c r="V87" s="404" t="e">
        <f t="shared" si="18"/>
        <v>#REF!</v>
      </c>
      <c r="W87" s="406" t="s">
        <v>260</v>
      </c>
    </row>
    <row r="88" spans="2:35" s="106" customFormat="1" ht="18.75" x14ac:dyDescent="0.45">
      <c r="B88" s="106" t="s">
        <v>261</v>
      </c>
      <c r="C88" s="403">
        <f t="shared" ref="C88:V88" si="19">+C48-C62-C65</f>
        <v>0</v>
      </c>
      <c r="D88" s="404" t="e">
        <f t="shared" si="19"/>
        <v>#REF!</v>
      </c>
      <c r="E88" s="404" t="e">
        <f t="shared" si="19"/>
        <v>#REF!</v>
      </c>
      <c r="F88" s="404" t="e">
        <f t="shared" si="19"/>
        <v>#REF!</v>
      </c>
      <c r="G88" s="404" t="e">
        <f t="shared" si="19"/>
        <v>#REF!</v>
      </c>
      <c r="H88" s="404" t="e">
        <f t="shared" si="19"/>
        <v>#REF!</v>
      </c>
      <c r="I88" s="404" t="e">
        <f t="shared" si="19"/>
        <v>#REF!</v>
      </c>
      <c r="J88" s="404" t="e">
        <f t="shared" si="19"/>
        <v>#REF!</v>
      </c>
      <c r="K88" s="404" t="e">
        <f t="shared" si="19"/>
        <v>#REF!</v>
      </c>
      <c r="L88" s="404" t="e">
        <f t="shared" si="19"/>
        <v>#REF!</v>
      </c>
      <c r="M88" s="404">
        <f t="shared" si="19"/>
        <v>0</v>
      </c>
      <c r="N88" s="405" t="e">
        <f t="shared" si="19"/>
        <v>#REF!</v>
      </c>
      <c r="O88" s="404" t="e">
        <f t="shared" si="19"/>
        <v>#REF!</v>
      </c>
      <c r="P88" s="404" t="e">
        <f t="shared" si="19"/>
        <v>#REF!</v>
      </c>
      <c r="Q88" s="404" t="e">
        <f t="shared" si="19"/>
        <v>#REF!</v>
      </c>
      <c r="R88" s="404" t="e">
        <f t="shared" si="19"/>
        <v>#REF!</v>
      </c>
      <c r="S88" s="404" t="e">
        <f t="shared" si="19"/>
        <v>#REF!</v>
      </c>
      <c r="T88" s="404" t="e">
        <f t="shared" si="19"/>
        <v>#REF!</v>
      </c>
      <c r="U88" s="404" t="e">
        <f t="shared" si="19"/>
        <v>#REF!</v>
      </c>
      <c r="V88" s="404" t="e">
        <f t="shared" si="19"/>
        <v>#REF!</v>
      </c>
      <c r="W88" s="406" t="s">
        <v>260</v>
      </c>
    </row>
    <row r="89" spans="2:35" s="106" customFormat="1" ht="18.75" x14ac:dyDescent="0.45">
      <c r="B89" s="106" t="s">
        <v>261</v>
      </c>
      <c r="C89" s="407">
        <f>C72-C74-C77</f>
        <v>-1.2322114868901224E-4</v>
      </c>
      <c r="D89" s="407" t="e">
        <f t="shared" ref="D89:V89" si="20">D72-D74-D77</f>
        <v>#REF!</v>
      </c>
      <c r="E89" s="407" t="e">
        <f t="shared" si="20"/>
        <v>#REF!</v>
      </c>
      <c r="F89" s="407" t="e">
        <f t="shared" si="20"/>
        <v>#REF!</v>
      </c>
      <c r="G89" s="407" t="e">
        <f t="shared" si="20"/>
        <v>#REF!</v>
      </c>
      <c r="H89" s="407" t="e">
        <f t="shared" si="20"/>
        <v>#REF!</v>
      </c>
      <c r="I89" s="407" t="e">
        <f t="shared" si="20"/>
        <v>#REF!</v>
      </c>
      <c r="J89" s="407" t="e">
        <f t="shared" si="20"/>
        <v>#REF!</v>
      </c>
      <c r="K89" s="407" t="e">
        <f t="shared" si="20"/>
        <v>#REF!</v>
      </c>
      <c r="L89" s="407" t="e">
        <f t="shared" si="20"/>
        <v>#REF!</v>
      </c>
      <c r="M89" s="407">
        <f t="shared" si="20"/>
        <v>0</v>
      </c>
      <c r="N89" s="408" t="e">
        <f t="shared" si="20"/>
        <v>#REF!</v>
      </c>
      <c r="O89" s="407" t="e">
        <f t="shared" si="20"/>
        <v>#REF!</v>
      </c>
      <c r="P89" s="407" t="e">
        <f t="shared" si="20"/>
        <v>#REF!</v>
      </c>
      <c r="Q89" s="407" t="e">
        <f t="shared" si="20"/>
        <v>#REF!</v>
      </c>
      <c r="R89" s="407" t="e">
        <f t="shared" si="20"/>
        <v>#REF!</v>
      </c>
      <c r="S89" s="407" t="e">
        <f t="shared" si="20"/>
        <v>#REF!</v>
      </c>
      <c r="T89" s="407" t="e">
        <f t="shared" si="20"/>
        <v>#REF!</v>
      </c>
      <c r="U89" s="407" t="e">
        <f t="shared" si="20"/>
        <v>#REF!</v>
      </c>
      <c r="V89" s="407" t="e">
        <f t="shared" si="20"/>
        <v>#REF!</v>
      </c>
      <c r="W89" s="406" t="s">
        <v>260</v>
      </c>
    </row>
    <row r="90" spans="2:35" x14ac:dyDescent="0.5">
      <c r="C90" s="162"/>
      <c r="D90" s="162"/>
      <c r="E90" s="162"/>
      <c r="F90" s="162"/>
      <c r="G90" s="162"/>
      <c r="H90" s="162"/>
      <c r="I90" s="162"/>
      <c r="J90" s="162"/>
      <c r="K90" s="162"/>
      <c r="L90" s="162"/>
      <c r="M90" s="162"/>
      <c r="N90" s="285"/>
      <c r="O90" s="162"/>
      <c r="P90" s="162"/>
      <c r="Q90" s="162"/>
      <c r="R90" s="162"/>
      <c r="S90" s="162"/>
      <c r="T90" s="162"/>
      <c r="U90" s="162"/>
      <c r="V90" s="162"/>
    </row>
    <row r="91" spans="2:35" ht="23.25" x14ac:dyDescent="0.5">
      <c r="C91" s="1524"/>
      <c r="D91" s="1524"/>
      <c r="E91" s="1524"/>
      <c r="F91" s="1524"/>
      <c r="G91" s="1524"/>
      <c r="H91" s="1524"/>
      <c r="I91" s="1524"/>
      <c r="J91" s="1524"/>
      <c r="K91" s="1524"/>
      <c r="L91" s="1524"/>
      <c r="M91" s="1524"/>
      <c r="N91" s="1524"/>
      <c r="O91" s="1524"/>
      <c r="P91" s="1524"/>
      <c r="Q91" s="1524"/>
      <c r="R91" s="1524"/>
      <c r="S91" s="1524"/>
      <c r="T91" s="1524"/>
      <c r="U91" s="1524"/>
      <c r="V91" s="1524"/>
    </row>
    <row r="92" spans="2:35" ht="23.25" x14ac:dyDescent="0.5">
      <c r="C92" s="1524"/>
      <c r="D92" s="1524"/>
      <c r="E92" s="1524"/>
      <c r="F92" s="1524"/>
      <c r="G92" s="1524"/>
      <c r="H92" s="1524"/>
      <c r="I92" s="1524"/>
      <c r="J92" s="1524"/>
      <c r="K92" s="1524"/>
      <c r="L92" s="1524"/>
      <c r="M92" s="1524"/>
      <c r="N92" s="1524"/>
      <c r="O92" s="1524"/>
      <c r="P92" s="1524"/>
      <c r="Q92" s="1524"/>
      <c r="R92" s="1524"/>
      <c r="S92" s="1524"/>
      <c r="T92" s="1524"/>
      <c r="U92" s="1524"/>
      <c r="V92" s="1524"/>
    </row>
    <row r="93" spans="2:35" ht="23.25" x14ac:dyDescent="0.5">
      <c r="C93" s="1524"/>
      <c r="D93" s="1524"/>
      <c r="E93" s="1524"/>
      <c r="F93" s="1524"/>
      <c r="G93" s="1524"/>
      <c r="H93" s="1524"/>
      <c r="I93" s="1524"/>
      <c r="J93" s="1524"/>
      <c r="K93" s="1524"/>
      <c r="L93" s="1524"/>
      <c r="M93" s="1524"/>
      <c r="N93" s="1524"/>
      <c r="O93" s="1524"/>
      <c r="P93" s="1524"/>
      <c r="Q93" s="1524"/>
      <c r="R93" s="1524"/>
      <c r="S93" s="1524"/>
      <c r="T93" s="1524"/>
      <c r="U93" s="1524"/>
      <c r="V93" s="1524"/>
    </row>
    <row r="94" spans="2:35" ht="23.25" x14ac:dyDescent="0.5">
      <c r="C94" s="1524"/>
      <c r="D94" s="1524"/>
      <c r="E94" s="1524"/>
      <c r="F94" s="1524"/>
      <c r="G94" s="1524"/>
      <c r="H94" s="1524"/>
      <c r="I94" s="1524"/>
      <c r="J94" s="1524"/>
      <c r="K94" s="1524"/>
      <c r="L94" s="1524"/>
      <c r="M94" s="1524"/>
      <c r="N94" s="1524"/>
      <c r="O94" s="1524"/>
      <c r="P94" s="1524"/>
      <c r="Q94" s="1524"/>
      <c r="R94" s="1524"/>
      <c r="S94" s="1524"/>
      <c r="T94" s="1524"/>
      <c r="U94" s="1524"/>
      <c r="V94" s="1524"/>
    </row>
    <row r="95" spans="2:35" ht="23.25" x14ac:dyDescent="0.5">
      <c r="C95" s="1524"/>
      <c r="D95" s="1524"/>
      <c r="E95" s="1524"/>
      <c r="F95" s="1524"/>
      <c r="G95" s="1524"/>
      <c r="H95" s="1524"/>
      <c r="I95" s="1524"/>
      <c r="J95" s="1524"/>
      <c r="K95" s="1524"/>
      <c r="L95" s="1524"/>
      <c r="M95" s="1524"/>
      <c r="N95" s="1524"/>
      <c r="O95" s="1524"/>
      <c r="P95" s="1524"/>
      <c r="Q95" s="1524"/>
      <c r="R95" s="1524"/>
      <c r="S95" s="1524"/>
      <c r="T95" s="1524"/>
      <c r="U95" s="1524"/>
      <c r="V95" s="1524"/>
    </row>
    <row r="96" spans="2:35" ht="23.25" x14ac:dyDescent="0.5">
      <c r="C96" s="1524"/>
      <c r="D96" s="1524"/>
      <c r="E96" s="1524"/>
      <c r="F96" s="1524"/>
      <c r="G96" s="1524"/>
      <c r="H96" s="1524"/>
      <c r="I96" s="1524"/>
      <c r="J96" s="1524"/>
      <c r="K96" s="1524"/>
      <c r="L96" s="1524"/>
      <c r="M96" s="1524"/>
      <c r="N96" s="1524"/>
      <c r="O96" s="1524"/>
      <c r="P96" s="1524"/>
      <c r="Q96" s="1524"/>
      <c r="R96" s="1524"/>
      <c r="S96" s="1524"/>
      <c r="T96" s="1524"/>
      <c r="U96" s="1524"/>
      <c r="V96" s="1524"/>
    </row>
    <row r="97" spans="3:22" ht="23.25" x14ac:dyDescent="0.5">
      <c r="C97" s="1524"/>
      <c r="D97" s="1524"/>
      <c r="E97" s="1524"/>
      <c r="F97" s="1524"/>
      <c r="G97" s="1524"/>
      <c r="H97" s="1524"/>
      <c r="I97" s="1524"/>
      <c r="J97" s="1524"/>
      <c r="K97" s="1524"/>
      <c r="L97" s="1524"/>
      <c r="M97" s="1524"/>
      <c r="N97" s="1524"/>
      <c r="O97" s="1524"/>
      <c r="P97" s="1524"/>
      <c r="Q97" s="1524"/>
      <c r="R97" s="1524"/>
      <c r="S97" s="1524"/>
      <c r="T97" s="1524"/>
      <c r="U97" s="1524"/>
      <c r="V97" s="1524"/>
    </row>
    <row r="98" spans="3:22" ht="23.25" x14ac:dyDescent="0.5">
      <c r="C98" s="1524"/>
      <c r="D98" s="1524"/>
      <c r="E98" s="1524"/>
      <c r="F98" s="1524"/>
      <c r="G98" s="1524"/>
      <c r="H98" s="1524"/>
      <c r="I98" s="1524"/>
      <c r="J98" s="1524"/>
      <c r="K98" s="1524"/>
      <c r="L98" s="1524"/>
      <c r="M98" s="1524"/>
      <c r="N98" s="1524"/>
      <c r="O98" s="1524"/>
      <c r="P98" s="1524"/>
      <c r="Q98" s="1524"/>
      <c r="R98" s="1524"/>
      <c r="S98" s="1524"/>
      <c r="T98" s="1524"/>
      <c r="U98" s="1524"/>
      <c r="V98" s="1524"/>
    </row>
    <row r="99" spans="3:22" ht="23.25" x14ac:dyDescent="0.5">
      <c r="C99" s="1524"/>
      <c r="D99" s="1524"/>
      <c r="E99" s="1524"/>
      <c r="F99" s="1524"/>
      <c r="G99" s="1524"/>
      <c r="H99" s="1524"/>
      <c r="I99" s="1524"/>
      <c r="J99" s="1524"/>
      <c r="K99" s="1524"/>
      <c r="L99" s="1524"/>
      <c r="M99" s="1524"/>
      <c r="N99" s="1524"/>
      <c r="O99" s="1524"/>
      <c r="P99" s="1524"/>
      <c r="Q99" s="1524"/>
      <c r="R99" s="1524"/>
      <c r="S99" s="1524"/>
      <c r="T99" s="1524"/>
      <c r="U99" s="1524"/>
      <c r="V99" s="1524"/>
    </row>
    <row r="100" spans="3:22" ht="23.25" x14ac:dyDescent="0.5">
      <c r="C100" s="1524"/>
      <c r="D100" s="1524"/>
      <c r="E100" s="1524"/>
      <c r="F100" s="1524"/>
      <c r="G100" s="1524"/>
      <c r="H100" s="1524"/>
      <c r="I100" s="1524"/>
      <c r="J100" s="1524"/>
      <c r="K100" s="1524"/>
      <c r="L100" s="1524"/>
      <c r="M100" s="1524"/>
      <c r="N100" s="1524"/>
      <c r="O100" s="1524"/>
      <c r="P100" s="1524"/>
      <c r="Q100" s="1524"/>
      <c r="R100" s="1524"/>
      <c r="S100" s="1524"/>
      <c r="T100" s="1524"/>
      <c r="U100" s="1524"/>
      <c r="V100" s="1524"/>
    </row>
    <row r="101" spans="3:22" ht="23.25" x14ac:dyDescent="0.5">
      <c r="C101" s="1524"/>
      <c r="D101" s="1524"/>
      <c r="E101" s="1524"/>
      <c r="F101" s="1524"/>
      <c r="G101" s="1524"/>
      <c r="H101" s="1524"/>
      <c r="I101" s="1524"/>
      <c r="J101" s="1524"/>
      <c r="K101" s="1524"/>
      <c r="L101" s="1524"/>
      <c r="M101" s="1524"/>
      <c r="N101" s="1524"/>
      <c r="O101" s="1524"/>
      <c r="P101" s="1524"/>
      <c r="Q101" s="1524"/>
      <c r="R101" s="1524"/>
      <c r="S101" s="1524"/>
      <c r="T101" s="1524"/>
      <c r="U101" s="1524"/>
      <c r="V101" s="1524"/>
    </row>
    <row r="102" spans="3:22" ht="23.25" x14ac:dyDescent="0.5">
      <c r="C102" s="1524"/>
      <c r="D102" s="1524"/>
      <c r="E102" s="1524"/>
      <c r="F102" s="1524"/>
      <c r="G102" s="1524"/>
      <c r="H102" s="1524"/>
      <c r="I102" s="1524"/>
      <c r="J102" s="1524"/>
      <c r="K102" s="1524"/>
      <c r="L102" s="1524"/>
      <c r="M102" s="1524"/>
      <c r="N102" s="1524"/>
      <c r="O102" s="1524"/>
      <c r="P102" s="1524"/>
      <c r="Q102" s="1524"/>
      <c r="R102" s="1524"/>
      <c r="S102" s="1524"/>
      <c r="T102" s="1524"/>
      <c r="U102" s="1524"/>
      <c r="V102" s="1524"/>
    </row>
    <row r="103" spans="3:22" ht="23.25" x14ac:dyDescent="0.5">
      <c r="C103" s="1524"/>
      <c r="D103" s="1524"/>
      <c r="E103" s="1524"/>
      <c r="F103" s="1524"/>
      <c r="G103" s="1524"/>
      <c r="H103" s="1524"/>
      <c r="I103" s="1524"/>
      <c r="J103" s="1524"/>
      <c r="K103" s="1524"/>
      <c r="L103" s="1524"/>
      <c r="M103" s="1524"/>
      <c r="N103" s="1524"/>
      <c r="O103" s="1524"/>
      <c r="P103" s="1524"/>
      <c r="Q103" s="1524"/>
      <c r="R103" s="1524"/>
      <c r="S103" s="1524"/>
      <c r="T103" s="1524"/>
      <c r="U103" s="1524"/>
      <c r="V103" s="1524"/>
    </row>
    <row r="104" spans="3:22" ht="23.25" x14ac:dyDescent="0.5">
      <c r="C104" s="1524"/>
      <c r="D104" s="1524"/>
      <c r="E104" s="1524"/>
      <c r="F104" s="1524"/>
      <c r="G104" s="1524"/>
      <c r="H104" s="1524"/>
      <c r="I104" s="1524"/>
      <c r="J104" s="1524"/>
      <c r="K104" s="1524"/>
      <c r="L104" s="1524"/>
      <c r="M104" s="1524"/>
      <c r="N104" s="1524"/>
      <c r="O104" s="1524"/>
      <c r="P104" s="1524"/>
      <c r="Q104" s="1524"/>
      <c r="R104" s="1524"/>
      <c r="S104" s="1524"/>
      <c r="T104" s="1524"/>
      <c r="U104" s="1524"/>
      <c r="V104" s="1524"/>
    </row>
    <row r="105" spans="3:22" ht="23.25" x14ac:dyDescent="0.5">
      <c r="C105" s="1524"/>
      <c r="D105" s="1524"/>
      <c r="E105" s="1524"/>
      <c r="F105" s="1524"/>
      <c r="G105" s="1524"/>
      <c r="H105" s="1524"/>
      <c r="I105" s="1524"/>
      <c r="J105" s="1524"/>
      <c r="K105" s="1524"/>
      <c r="L105" s="1524"/>
      <c r="M105" s="1524"/>
      <c r="N105" s="1524"/>
      <c r="O105" s="1524"/>
      <c r="P105" s="1524"/>
      <c r="Q105" s="1524"/>
      <c r="R105" s="1524"/>
      <c r="S105" s="1524"/>
      <c r="T105" s="1524"/>
      <c r="U105" s="1524"/>
      <c r="V105" s="1524"/>
    </row>
    <row r="106" spans="3:22" ht="23.25" x14ac:dyDescent="0.5">
      <c r="C106" s="1524"/>
      <c r="D106" s="1524"/>
      <c r="E106" s="1524"/>
      <c r="F106" s="1524"/>
      <c r="G106" s="1524"/>
      <c r="H106" s="1524"/>
      <c r="I106" s="1524"/>
      <c r="J106" s="1524"/>
      <c r="K106" s="1524"/>
      <c r="L106" s="1524"/>
      <c r="M106" s="1524"/>
      <c r="N106" s="1524"/>
      <c r="O106" s="1524"/>
      <c r="P106" s="1524"/>
      <c r="Q106" s="1524"/>
      <c r="R106" s="1524"/>
      <c r="S106" s="1524"/>
      <c r="T106" s="1524"/>
      <c r="U106" s="1524"/>
      <c r="V106" s="1524"/>
    </row>
    <row r="107" spans="3:22" ht="23.25" x14ac:dyDescent="0.5">
      <c r="C107" s="1524"/>
      <c r="D107" s="1524"/>
      <c r="E107" s="1524"/>
      <c r="F107" s="1524"/>
      <c r="G107" s="1524"/>
      <c r="H107" s="1524"/>
      <c r="I107" s="1524"/>
      <c r="J107" s="1524"/>
      <c r="K107" s="1524"/>
      <c r="L107" s="1524"/>
      <c r="M107" s="1524"/>
      <c r="N107" s="1524"/>
      <c r="O107" s="1524"/>
      <c r="P107" s="1524"/>
      <c r="Q107" s="1524"/>
      <c r="R107" s="1524"/>
      <c r="S107" s="1524"/>
      <c r="T107" s="1524"/>
      <c r="U107" s="1524"/>
      <c r="V107" s="1524"/>
    </row>
    <row r="108" spans="3:22" ht="23.25" x14ac:dyDescent="0.5">
      <c r="C108" s="1524"/>
      <c r="D108" s="1524"/>
      <c r="E108" s="1524"/>
      <c r="F108" s="1524"/>
      <c r="G108" s="1524"/>
      <c r="H108" s="1524"/>
      <c r="I108" s="1524"/>
      <c r="J108" s="1524"/>
      <c r="K108" s="1524"/>
      <c r="L108" s="1524"/>
      <c r="M108" s="1524"/>
      <c r="N108" s="1524"/>
      <c r="O108" s="1524"/>
      <c r="P108" s="1524"/>
      <c r="Q108" s="1524"/>
      <c r="R108" s="1524"/>
      <c r="S108" s="1524"/>
      <c r="T108" s="1524"/>
      <c r="U108" s="1524"/>
      <c r="V108" s="1524"/>
    </row>
    <row r="109" spans="3:22" ht="23.25" x14ac:dyDescent="0.5">
      <c r="C109" s="1524"/>
      <c r="D109" s="1524"/>
      <c r="E109" s="1524"/>
      <c r="F109" s="1524"/>
      <c r="G109" s="1524"/>
      <c r="H109" s="1524"/>
      <c r="I109" s="1524"/>
      <c r="J109" s="1524"/>
      <c r="K109" s="1524"/>
      <c r="L109" s="1524"/>
      <c r="M109" s="1524"/>
      <c r="N109" s="1524"/>
      <c r="O109" s="1524"/>
      <c r="P109" s="1524"/>
      <c r="Q109" s="1524"/>
      <c r="R109" s="1524"/>
      <c r="S109" s="1524"/>
      <c r="T109" s="1524"/>
      <c r="U109" s="1524"/>
      <c r="V109" s="1524"/>
    </row>
    <row r="110" spans="3:22" ht="23.25" x14ac:dyDescent="0.5">
      <c r="C110" s="1524"/>
      <c r="D110" s="1524"/>
      <c r="E110" s="1524"/>
      <c r="F110" s="1524"/>
      <c r="G110" s="1524"/>
      <c r="H110" s="1524"/>
      <c r="I110" s="1524"/>
      <c r="J110" s="1524"/>
      <c r="K110" s="1524"/>
      <c r="L110" s="1524"/>
      <c r="M110" s="1524"/>
      <c r="N110" s="1524"/>
      <c r="O110" s="1524"/>
      <c r="P110" s="1524"/>
      <c r="Q110" s="1524"/>
      <c r="R110" s="1524"/>
      <c r="S110" s="1524"/>
      <c r="T110" s="1524"/>
      <c r="U110" s="1524"/>
      <c r="V110" s="1524"/>
    </row>
    <row r="111" spans="3:22" ht="23.25" x14ac:dyDescent="0.5">
      <c r="C111" s="1524"/>
      <c r="D111" s="1524"/>
      <c r="E111" s="1524"/>
      <c r="F111" s="1524"/>
      <c r="G111" s="1524"/>
      <c r="H111" s="1524"/>
      <c r="I111" s="1524"/>
      <c r="J111" s="1524"/>
      <c r="K111" s="1524"/>
      <c r="L111" s="1524"/>
      <c r="M111" s="1524"/>
      <c r="N111" s="1524"/>
      <c r="O111" s="1524"/>
      <c r="P111" s="1524"/>
      <c r="Q111" s="1524"/>
      <c r="R111" s="1524"/>
      <c r="S111" s="1524"/>
      <c r="T111" s="1524"/>
      <c r="U111" s="1524"/>
      <c r="V111" s="1524"/>
    </row>
    <row r="112" spans="3:22" ht="23.25" x14ac:dyDescent="0.5">
      <c r="C112" s="1524"/>
      <c r="D112" s="1524"/>
      <c r="E112" s="1524"/>
      <c r="F112" s="1524"/>
      <c r="G112" s="1524"/>
      <c r="H112" s="1524"/>
      <c r="I112" s="1524"/>
      <c r="J112" s="1524"/>
      <c r="K112" s="1524"/>
      <c r="L112" s="1524"/>
      <c r="M112" s="1524"/>
      <c r="N112" s="1524"/>
      <c r="O112" s="1524"/>
      <c r="P112" s="1524"/>
      <c r="Q112" s="1524"/>
      <c r="R112" s="1524"/>
      <c r="S112" s="1524"/>
      <c r="T112" s="1524"/>
      <c r="U112" s="1524"/>
      <c r="V112" s="1524"/>
    </row>
    <row r="113" spans="3:22" ht="23.25" x14ac:dyDescent="0.5">
      <c r="C113" s="1524"/>
      <c r="D113" s="1524"/>
      <c r="E113" s="1524"/>
      <c r="F113" s="1524"/>
      <c r="G113" s="1524"/>
      <c r="H113" s="1524"/>
      <c r="I113" s="1524"/>
      <c r="J113" s="1524"/>
      <c r="K113" s="1524"/>
      <c r="L113" s="1524"/>
      <c r="M113" s="1524"/>
      <c r="N113" s="1524"/>
      <c r="O113" s="1524"/>
      <c r="P113" s="1524"/>
      <c r="Q113" s="1524"/>
      <c r="R113" s="1524"/>
      <c r="S113" s="1524"/>
      <c r="T113" s="1524"/>
      <c r="U113" s="1524"/>
      <c r="V113" s="1524"/>
    </row>
    <row r="114" spans="3:22" ht="23.25" x14ac:dyDescent="0.5">
      <c r="C114" s="1524"/>
      <c r="D114" s="1524"/>
      <c r="E114" s="1524"/>
      <c r="F114" s="1524"/>
      <c r="G114" s="1524"/>
      <c r="H114" s="1524"/>
      <c r="I114" s="1524"/>
      <c r="J114" s="1524"/>
      <c r="K114" s="1524"/>
      <c r="L114" s="1524"/>
      <c r="M114" s="1524"/>
      <c r="N114" s="1524"/>
      <c r="O114" s="1524"/>
      <c r="P114" s="1524"/>
      <c r="Q114" s="1524"/>
      <c r="R114" s="1524"/>
      <c r="S114" s="1524"/>
      <c r="T114" s="1524"/>
      <c r="U114" s="1524"/>
      <c r="V114" s="1524"/>
    </row>
    <row r="115" spans="3:22" ht="23.25" x14ac:dyDescent="0.5">
      <c r="C115" s="1524"/>
      <c r="D115" s="1524"/>
      <c r="E115" s="1524"/>
      <c r="F115" s="1524"/>
      <c r="G115" s="1524"/>
      <c r="H115" s="1524"/>
      <c r="I115" s="1524"/>
      <c r="J115" s="1524"/>
      <c r="K115" s="1524"/>
      <c r="L115" s="1524"/>
      <c r="M115" s="1524"/>
      <c r="N115" s="1524"/>
      <c r="O115" s="1524"/>
      <c r="P115" s="1524"/>
      <c r="Q115" s="1524"/>
      <c r="R115" s="1524"/>
      <c r="S115" s="1524"/>
      <c r="T115" s="1524"/>
      <c r="U115" s="1524"/>
      <c r="V115" s="1524"/>
    </row>
    <row r="116" spans="3:22" ht="23.25" x14ac:dyDescent="0.5">
      <c r="C116" s="1524"/>
      <c r="D116" s="1524"/>
      <c r="E116" s="1524"/>
      <c r="F116" s="1524"/>
      <c r="G116" s="1524"/>
      <c r="H116" s="1524"/>
      <c r="I116" s="1524"/>
      <c r="J116" s="1524"/>
      <c r="K116" s="1524"/>
      <c r="L116" s="1524"/>
      <c r="M116" s="1524"/>
      <c r="N116" s="1524"/>
      <c r="O116" s="1524"/>
      <c r="P116" s="1524"/>
      <c r="Q116" s="1524"/>
      <c r="R116" s="1524"/>
      <c r="S116" s="1524"/>
      <c r="T116" s="1524"/>
      <c r="U116" s="1524"/>
      <c r="V116" s="1524"/>
    </row>
    <row r="117" spans="3:22" ht="23.25" x14ac:dyDescent="0.5">
      <c r="C117" s="1524"/>
      <c r="D117" s="1524"/>
      <c r="E117" s="1524"/>
      <c r="F117" s="1524"/>
      <c r="G117" s="1524"/>
      <c r="H117" s="1524"/>
      <c r="I117" s="1524"/>
      <c r="J117" s="1524"/>
      <c r="K117" s="1524"/>
      <c r="L117" s="1524"/>
      <c r="M117" s="1524"/>
      <c r="N117" s="1524"/>
      <c r="O117" s="1524"/>
      <c r="P117" s="1524"/>
      <c r="Q117" s="1524"/>
      <c r="R117" s="1524"/>
      <c r="S117" s="1524"/>
      <c r="T117" s="1524"/>
      <c r="U117" s="1524"/>
      <c r="V117" s="1524"/>
    </row>
    <row r="118" spans="3:22" ht="23.25" x14ac:dyDescent="0.5">
      <c r="C118" s="1524"/>
      <c r="D118" s="1524"/>
      <c r="E118" s="1524"/>
      <c r="F118" s="1524"/>
      <c r="G118" s="1524"/>
      <c r="H118" s="1524"/>
      <c r="I118" s="1524"/>
      <c r="J118" s="1524"/>
      <c r="K118" s="1524"/>
      <c r="L118" s="1524"/>
      <c r="M118" s="1524"/>
      <c r="N118" s="1524"/>
      <c r="O118" s="1524"/>
      <c r="P118" s="1524"/>
      <c r="Q118" s="1524"/>
      <c r="R118" s="1524"/>
      <c r="S118" s="1524"/>
      <c r="T118" s="1524"/>
      <c r="U118" s="1524"/>
      <c r="V118" s="1524"/>
    </row>
    <row r="119" spans="3:22" ht="23.25" x14ac:dyDescent="0.5">
      <c r="C119" s="1524"/>
      <c r="D119" s="1524"/>
      <c r="E119" s="1524"/>
      <c r="F119" s="1524"/>
      <c r="G119" s="1524"/>
      <c r="H119" s="1524"/>
      <c r="I119" s="1524"/>
      <c r="J119" s="1524"/>
      <c r="K119" s="1524"/>
      <c r="L119" s="1524"/>
      <c r="M119" s="1524"/>
      <c r="N119" s="1524"/>
      <c r="O119" s="1524"/>
      <c r="P119" s="1524"/>
      <c r="Q119" s="1524"/>
      <c r="R119" s="1524"/>
      <c r="S119" s="1524"/>
      <c r="T119" s="1524"/>
      <c r="U119" s="1524"/>
      <c r="V119" s="1524"/>
    </row>
    <row r="120" spans="3:22" ht="23.25" x14ac:dyDescent="0.5">
      <c r="C120" s="1524"/>
      <c r="D120" s="1524"/>
      <c r="E120" s="1524"/>
      <c r="F120" s="1524"/>
      <c r="G120" s="1524"/>
      <c r="H120" s="1524"/>
      <c r="I120" s="1524"/>
      <c r="J120" s="1524"/>
      <c r="K120" s="1524"/>
      <c r="L120" s="1524"/>
      <c r="M120" s="1524"/>
      <c r="N120" s="1524"/>
      <c r="O120" s="1524"/>
      <c r="P120" s="1524"/>
      <c r="Q120" s="1524"/>
      <c r="R120" s="1524"/>
      <c r="S120" s="1524"/>
      <c r="T120" s="1524"/>
      <c r="U120" s="1524"/>
      <c r="V120" s="1524"/>
    </row>
    <row r="121" spans="3:22" ht="23.25" x14ac:dyDescent="0.5">
      <c r="C121" s="1524"/>
      <c r="D121" s="1524"/>
      <c r="E121" s="1524"/>
      <c r="F121" s="1524"/>
      <c r="G121" s="1524"/>
      <c r="H121" s="1524"/>
      <c r="I121" s="1524"/>
      <c r="J121" s="1524"/>
      <c r="K121" s="1524"/>
      <c r="L121" s="1524"/>
      <c r="M121" s="1524"/>
      <c r="N121" s="1524"/>
      <c r="O121" s="1524"/>
      <c r="P121" s="1524"/>
      <c r="Q121" s="1524"/>
      <c r="R121" s="1524"/>
      <c r="S121" s="1524"/>
      <c r="T121" s="1524"/>
      <c r="U121" s="1524"/>
      <c r="V121" s="1524"/>
    </row>
    <row r="122" spans="3:22" ht="23.25" x14ac:dyDescent="0.5">
      <c r="C122" s="1524"/>
      <c r="D122" s="1524"/>
      <c r="E122" s="1524"/>
      <c r="F122" s="1524"/>
      <c r="G122" s="1524"/>
      <c r="H122" s="1524"/>
      <c r="I122" s="1524"/>
      <c r="J122" s="1524"/>
      <c r="K122" s="1524"/>
      <c r="L122" s="1524"/>
      <c r="M122" s="1524"/>
      <c r="N122" s="1524"/>
      <c r="O122" s="1524"/>
      <c r="P122" s="1524"/>
      <c r="Q122" s="1524"/>
      <c r="R122" s="1524"/>
      <c r="S122" s="1524"/>
      <c r="T122" s="1524"/>
      <c r="U122" s="1524"/>
      <c r="V122" s="1524"/>
    </row>
    <row r="123" spans="3:22" ht="23.25" x14ac:dyDescent="0.5">
      <c r="C123" s="1524"/>
      <c r="D123" s="1524"/>
      <c r="E123" s="1524"/>
      <c r="F123" s="1524"/>
      <c r="G123" s="1524"/>
      <c r="H123" s="1524"/>
      <c r="I123" s="1524"/>
      <c r="J123" s="1524"/>
      <c r="K123" s="1524"/>
      <c r="L123" s="1524"/>
      <c r="M123" s="1524"/>
      <c r="N123" s="1524"/>
      <c r="O123" s="1524"/>
      <c r="P123" s="1524"/>
      <c r="Q123" s="1524"/>
      <c r="R123" s="1524"/>
      <c r="S123" s="1524"/>
      <c r="T123" s="1524"/>
      <c r="U123" s="1524"/>
      <c r="V123" s="1524"/>
    </row>
    <row r="124" spans="3:22" ht="23.25" x14ac:dyDescent="0.5">
      <c r="C124" s="1524"/>
      <c r="D124" s="1524"/>
      <c r="E124" s="1524"/>
      <c r="F124" s="1524"/>
      <c r="G124" s="1524"/>
      <c r="H124" s="1524"/>
      <c r="I124" s="1524"/>
      <c r="J124" s="1524"/>
      <c r="K124" s="1524"/>
      <c r="L124" s="1524"/>
      <c r="M124" s="1524"/>
      <c r="N124" s="1524"/>
      <c r="O124" s="1524"/>
      <c r="P124" s="1524"/>
      <c r="Q124" s="1524"/>
      <c r="R124" s="1524"/>
      <c r="S124" s="1524"/>
      <c r="T124" s="1524"/>
      <c r="U124" s="1524"/>
      <c r="V124" s="1524"/>
    </row>
    <row r="125" spans="3:22" ht="23.25" x14ac:dyDescent="0.5">
      <c r="C125" s="1524"/>
      <c r="D125" s="1524"/>
      <c r="E125" s="1524"/>
      <c r="F125" s="1524"/>
      <c r="G125" s="1524"/>
      <c r="H125" s="1524"/>
      <c r="I125" s="1524"/>
      <c r="J125" s="1524"/>
      <c r="K125" s="1524"/>
      <c r="L125" s="1524"/>
      <c r="M125" s="1524"/>
      <c r="N125" s="1524"/>
      <c r="O125" s="1524"/>
      <c r="P125" s="1524"/>
      <c r="Q125" s="1524"/>
      <c r="R125" s="1524"/>
      <c r="S125" s="1524"/>
      <c r="T125" s="1524"/>
      <c r="U125" s="1524"/>
      <c r="V125" s="1524"/>
    </row>
    <row r="126" spans="3:22" ht="23.25" x14ac:dyDescent="0.5">
      <c r="C126" s="1524"/>
      <c r="D126" s="1524"/>
      <c r="E126" s="1524"/>
      <c r="F126" s="1524"/>
      <c r="G126" s="1524"/>
      <c r="H126" s="1524"/>
      <c r="I126" s="1524"/>
      <c r="J126" s="1524"/>
      <c r="K126" s="1524"/>
      <c r="L126" s="1524"/>
      <c r="M126" s="1524"/>
      <c r="N126" s="1524"/>
      <c r="O126" s="1524"/>
      <c r="P126" s="1524"/>
      <c r="Q126" s="1524"/>
      <c r="R126" s="1524"/>
      <c r="S126" s="1524"/>
      <c r="T126" s="1524"/>
      <c r="U126" s="1524"/>
      <c r="V126" s="1524"/>
    </row>
    <row r="127" spans="3:22" ht="23.25" x14ac:dyDescent="0.5">
      <c r="C127" s="1524"/>
      <c r="D127" s="1524"/>
      <c r="E127" s="1524"/>
      <c r="F127" s="1524"/>
      <c r="G127" s="1524"/>
      <c r="H127" s="1524"/>
      <c r="I127" s="1524"/>
      <c r="J127" s="1524"/>
      <c r="K127" s="1524"/>
      <c r="L127" s="1524"/>
      <c r="M127" s="1524"/>
      <c r="N127" s="1524"/>
      <c r="O127" s="1524"/>
      <c r="P127" s="1524"/>
      <c r="Q127" s="1524"/>
      <c r="R127" s="1524"/>
      <c r="S127" s="1524"/>
      <c r="T127" s="1524"/>
      <c r="U127" s="1524"/>
      <c r="V127" s="1524"/>
    </row>
    <row r="128" spans="3:22" ht="23.25" x14ac:dyDescent="0.5">
      <c r="C128" s="1524"/>
      <c r="D128" s="1524"/>
      <c r="E128" s="1524"/>
      <c r="F128" s="1524"/>
      <c r="G128" s="1524"/>
      <c r="H128" s="1524"/>
      <c r="I128" s="1524"/>
      <c r="J128" s="1524"/>
      <c r="K128" s="1524"/>
      <c r="L128" s="1524"/>
      <c r="M128" s="1524"/>
      <c r="N128" s="1524"/>
      <c r="O128" s="1524"/>
      <c r="P128" s="1524"/>
      <c r="Q128" s="1524"/>
      <c r="R128" s="1524"/>
      <c r="S128" s="1524"/>
      <c r="T128" s="1524"/>
      <c r="U128" s="1524"/>
      <c r="V128" s="1524"/>
    </row>
    <row r="129" spans="3:22" ht="23.25" x14ac:dyDescent="0.5">
      <c r="C129" s="1524"/>
      <c r="D129" s="1524"/>
      <c r="E129" s="1524"/>
      <c r="F129" s="1524"/>
      <c r="G129" s="1524"/>
      <c r="H129" s="1524"/>
      <c r="I129" s="1524"/>
      <c r="J129" s="1524"/>
      <c r="K129" s="1524"/>
      <c r="L129" s="1524"/>
      <c r="M129" s="1524"/>
      <c r="N129" s="1524"/>
      <c r="O129" s="1524"/>
      <c r="P129" s="1524"/>
      <c r="Q129" s="1524"/>
      <c r="R129" s="1524"/>
      <c r="S129" s="1524"/>
      <c r="T129" s="1524"/>
      <c r="U129" s="1524"/>
      <c r="V129" s="1524"/>
    </row>
    <row r="130" spans="3:22" ht="23.25" x14ac:dyDescent="0.5">
      <c r="C130" s="1524"/>
      <c r="D130" s="1524"/>
      <c r="E130" s="1524"/>
      <c r="F130" s="1524"/>
      <c r="G130" s="1524"/>
      <c r="H130" s="1524"/>
      <c r="I130" s="1524"/>
      <c r="J130" s="1524"/>
      <c r="K130" s="1524"/>
      <c r="L130" s="1524"/>
      <c r="M130" s="1524"/>
      <c r="N130" s="1524"/>
      <c r="O130" s="1524"/>
      <c r="P130" s="1524"/>
      <c r="Q130" s="1524"/>
      <c r="R130" s="1524"/>
      <c r="S130" s="1524"/>
      <c r="T130" s="1524"/>
      <c r="U130" s="1524"/>
      <c r="V130" s="1524"/>
    </row>
    <row r="131" spans="3:22" ht="23.25" x14ac:dyDescent="0.5">
      <c r="C131" s="1524"/>
      <c r="D131" s="1524"/>
      <c r="E131" s="1524"/>
      <c r="F131" s="1524"/>
      <c r="G131" s="1524"/>
      <c r="H131" s="1524"/>
      <c r="I131" s="1524"/>
      <c r="J131" s="1524"/>
      <c r="K131" s="1524"/>
      <c r="L131" s="1524"/>
      <c r="M131" s="1524"/>
      <c r="N131" s="1524"/>
      <c r="O131" s="1524"/>
      <c r="P131" s="1524"/>
      <c r="Q131" s="1524"/>
      <c r="R131" s="1524"/>
      <c r="S131" s="1524"/>
      <c r="T131" s="1524"/>
      <c r="U131" s="1524"/>
      <c r="V131" s="1524"/>
    </row>
    <row r="132" spans="3:22" ht="23.25" x14ac:dyDescent="0.5">
      <c r="C132" s="1524"/>
      <c r="D132" s="1524"/>
      <c r="E132" s="1524"/>
      <c r="F132" s="1524"/>
      <c r="G132" s="1524"/>
      <c r="H132" s="1524"/>
      <c r="I132" s="1524"/>
      <c r="J132" s="1524"/>
      <c r="K132" s="1524"/>
      <c r="L132" s="1524"/>
      <c r="M132" s="1524"/>
      <c r="N132" s="1524"/>
      <c r="O132" s="1524"/>
      <c r="P132" s="1524"/>
      <c r="Q132" s="1524"/>
      <c r="R132" s="1524"/>
      <c r="S132" s="1524"/>
      <c r="T132" s="1524"/>
      <c r="U132" s="1524"/>
      <c r="V132" s="1524"/>
    </row>
    <row r="133" spans="3:22" ht="23.25" x14ac:dyDescent="0.5">
      <c r="C133" s="1524"/>
      <c r="D133" s="1524"/>
      <c r="E133" s="1524"/>
      <c r="F133" s="1524"/>
      <c r="G133" s="1524"/>
      <c r="H133" s="1524"/>
      <c r="I133" s="1524"/>
      <c r="J133" s="1524"/>
      <c r="K133" s="1524"/>
      <c r="L133" s="1524"/>
      <c r="M133" s="1524"/>
      <c r="N133" s="1524"/>
      <c r="O133" s="1524"/>
      <c r="P133" s="1524"/>
      <c r="Q133" s="1524"/>
      <c r="R133" s="1524"/>
      <c r="S133" s="1524"/>
      <c r="T133" s="1524"/>
      <c r="U133" s="1524"/>
      <c r="V133" s="1524"/>
    </row>
    <row r="134" spans="3:22" ht="23.25" x14ac:dyDescent="0.5">
      <c r="C134" s="1524"/>
      <c r="D134" s="1524"/>
      <c r="E134" s="1524"/>
      <c r="F134" s="1524"/>
      <c r="G134" s="1524"/>
      <c r="H134" s="1524"/>
      <c r="I134" s="1524"/>
      <c r="J134" s="1524"/>
      <c r="K134" s="1524"/>
      <c r="L134" s="1524"/>
      <c r="M134" s="1524"/>
      <c r="N134" s="1524"/>
      <c r="O134" s="1524"/>
      <c r="P134" s="1524"/>
      <c r="Q134" s="1524"/>
      <c r="R134" s="1524"/>
      <c r="S134" s="1524"/>
      <c r="T134" s="1524"/>
      <c r="U134" s="1524"/>
      <c r="V134" s="1524"/>
    </row>
    <row r="135" spans="3:22" ht="23.25" x14ac:dyDescent="0.5">
      <c r="C135" s="1524"/>
      <c r="D135" s="1524"/>
      <c r="E135" s="1524"/>
      <c r="F135" s="1524"/>
      <c r="G135" s="1524"/>
      <c r="H135" s="1524"/>
      <c r="I135" s="1524"/>
      <c r="J135" s="1524"/>
      <c r="K135" s="1524"/>
      <c r="L135" s="1524"/>
      <c r="M135" s="1524"/>
      <c r="N135" s="1524"/>
      <c r="O135" s="1524"/>
      <c r="P135" s="1524"/>
      <c r="Q135" s="1524"/>
      <c r="R135" s="1524"/>
      <c r="S135" s="1524"/>
      <c r="T135" s="1524"/>
      <c r="U135" s="1524"/>
      <c r="V135" s="1524"/>
    </row>
    <row r="136" spans="3:22" ht="23.25" x14ac:dyDescent="0.5">
      <c r="C136" s="1524"/>
      <c r="D136" s="1524"/>
      <c r="E136" s="1524"/>
      <c r="F136" s="1524"/>
      <c r="G136" s="1524"/>
      <c r="H136" s="1524"/>
      <c r="I136" s="1524"/>
      <c r="J136" s="1524"/>
      <c r="K136" s="1524"/>
      <c r="L136" s="1524"/>
      <c r="M136" s="1524"/>
      <c r="N136" s="1524"/>
      <c r="O136" s="1524"/>
      <c r="P136" s="1524"/>
      <c r="Q136" s="1524"/>
      <c r="R136" s="1524"/>
      <c r="S136" s="1524"/>
      <c r="T136" s="1524"/>
      <c r="U136" s="1524"/>
      <c r="V136" s="1524"/>
    </row>
    <row r="137" spans="3:22" ht="23.25" x14ac:dyDescent="0.5">
      <c r="C137" s="1524"/>
      <c r="D137" s="1524"/>
      <c r="E137" s="1524"/>
      <c r="F137" s="1524"/>
      <c r="G137" s="1524"/>
      <c r="H137" s="1524"/>
      <c r="I137" s="1524"/>
      <c r="J137" s="1524"/>
      <c r="K137" s="1524"/>
      <c r="L137" s="1524"/>
      <c r="M137" s="1524"/>
      <c r="N137" s="1524"/>
      <c r="O137" s="1524"/>
      <c r="P137" s="1524"/>
      <c r="Q137" s="1524"/>
      <c r="R137" s="1524"/>
      <c r="S137" s="1524"/>
      <c r="T137" s="1524"/>
      <c r="U137" s="1524"/>
      <c r="V137" s="1524"/>
    </row>
    <row r="138" spans="3:22" ht="23.25" x14ac:dyDescent="0.5">
      <c r="C138" s="1524"/>
      <c r="D138" s="1524"/>
      <c r="E138" s="1524"/>
      <c r="F138" s="1524"/>
      <c r="G138" s="1524"/>
      <c r="H138" s="1524"/>
      <c r="I138" s="1524"/>
      <c r="J138" s="1524"/>
      <c r="K138" s="1524"/>
      <c r="L138" s="1524"/>
      <c r="M138" s="1524"/>
      <c r="N138" s="1524"/>
      <c r="O138" s="1524"/>
      <c r="P138" s="1524"/>
      <c r="Q138" s="1524"/>
      <c r="R138" s="1524"/>
      <c r="S138" s="1524"/>
      <c r="T138" s="1524"/>
      <c r="U138" s="1524"/>
      <c r="V138" s="1524"/>
    </row>
    <row r="139" spans="3:22" ht="23.25" x14ac:dyDescent="0.5">
      <c r="C139" s="1524"/>
      <c r="D139" s="1524"/>
      <c r="E139" s="1524"/>
      <c r="F139" s="1524"/>
      <c r="G139" s="1524"/>
      <c r="H139" s="1524"/>
      <c r="I139" s="1524"/>
      <c r="J139" s="1524"/>
      <c r="K139" s="1524"/>
      <c r="L139" s="1524"/>
      <c r="M139" s="1524"/>
      <c r="N139" s="1524"/>
      <c r="O139" s="1524"/>
      <c r="P139" s="1524"/>
      <c r="Q139" s="1524"/>
      <c r="R139" s="1524"/>
      <c r="S139" s="1524"/>
      <c r="T139" s="1524"/>
      <c r="U139" s="1524"/>
      <c r="V139" s="1524"/>
    </row>
    <row r="140" spans="3:22" ht="23.25" x14ac:dyDescent="0.5">
      <c r="C140" s="1524"/>
      <c r="D140" s="1524"/>
      <c r="E140" s="1524"/>
      <c r="F140" s="1524"/>
      <c r="G140" s="1524"/>
      <c r="H140" s="1524"/>
      <c r="I140" s="1524"/>
      <c r="J140" s="1524"/>
      <c r="K140" s="1524"/>
      <c r="L140" s="1524"/>
      <c r="M140" s="1524"/>
      <c r="N140" s="1524"/>
      <c r="O140" s="1524"/>
      <c r="P140" s="1524"/>
      <c r="Q140" s="1524"/>
      <c r="R140" s="1524"/>
      <c r="S140" s="1524"/>
      <c r="T140" s="1524"/>
      <c r="U140" s="1524"/>
      <c r="V140" s="1524"/>
    </row>
    <row r="141" spans="3:22" ht="23.25" x14ac:dyDescent="0.5">
      <c r="C141" s="1524"/>
      <c r="D141" s="1524"/>
      <c r="E141" s="1524"/>
      <c r="F141" s="1524"/>
      <c r="G141" s="1524"/>
      <c r="H141" s="1524"/>
      <c r="I141" s="1524"/>
      <c r="J141" s="1524"/>
      <c r="K141" s="1524"/>
      <c r="L141" s="1524"/>
      <c r="M141" s="1524"/>
      <c r="N141" s="1524"/>
      <c r="O141" s="1524"/>
      <c r="P141" s="1524"/>
      <c r="Q141" s="1524"/>
      <c r="R141" s="1524"/>
      <c r="S141" s="1524"/>
      <c r="T141" s="1524"/>
      <c r="U141" s="1524"/>
      <c r="V141" s="1524"/>
    </row>
    <row r="142" spans="3:22" ht="23.25" x14ac:dyDescent="0.5">
      <c r="C142" s="1524"/>
      <c r="D142" s="1524"/>
      <c r="E142" s="1524"/>
      <c r="F142" s="1524"/>
      <c r="G142" s="1524"/>
      <c r="H142" s="1524"/>
      <c r="I142" s="1524"/>
      <c r="J142" s="1524"/>
      <c r="K142" s="1524"/>
      <c r="L142" s="1524"/>
      <c r="M142" s="1524"/>
      <c r="N142" s="1524"/>
      <c r="O142" s="1524"/>
      <c r="P142" s="1524"/>
      <c r="Q142" s="1524"/>
      <c r="R142" s="1524"/>
      <c r="S142" s="1524"/>
      <c r="T142" s="1524"/>
      <c r="U142" s="1524"/>
      <c r="V142" s="1524"/>
    </row>
    <row r="143" spans="3:22" ht="23.25" x14ac:dyDescent="0.5">
      <c r="C143" s="1524"/>
      <c r="D143" s="1524"/>
      <c r="E143" s="1524"/>
      <c r="F143" s="1524"/>
      <c r="G143" s="1524"/>
      <c r="H143" s="1524"/>
      <c r="I143" s="1524"/>
      <c r="J143" s="1524"/>
      <c r="K143" s="1524"/>
      <c r="L143" s="1524"/>
      <c r="M143" s="1524"/>
      <c r="N143" s="1524"/>
      <c r="O143" s="1524"/>
      <c r="P143" s="1524"/>
      <c r="Q143" s="1524"/>
      <c r="R143" s="1524"/>
      <c r="S143" s="1524"/>
      <c r="T143" s="1524"/>
      <c r="U143" s="1524"/>
      <c r="V143" s="1524"/>
    </row>
    <row r="144" spans="3:22" ht="23.25" x14ac:dyDescent="0.5">
      <c r="C144" s="1524"/>
      <c r="D144" s="1524"/>
      <c r="E144" s="1524"/>
      <c r="F144" s="1524"/>
      <c r="G144" s="1524"/>
      <c r="H144" s="1524"/>
      <c r="I144" s="1524"/>
      <c r="J144" s="1524"/>
      <c r="K144" s="1524"/>
      <c r="L144" s="1524"/>
      <c r="M144" s="1524"/>
      <c r="N144" s="1524"/>
      <c r="O144" s="1524"/>
      <c r="P144" s="1524"/>
      <c r="Q144" s="1524"/>
      <c r="R144" s="1524"/>
      <c r="S144" s="1524"/>
      <c r="T144" s="1524"/>
      <c r="U144" s="1524"/>
      <c r="V144" s="1524"/>
    </row>
    <row r="145" spans="3:22" ht="23.25" x14ac:dyDescent="0.5">
      <c r="C145" s="1524"/>
      <c r="D145" s="1524"/>
      <c r="E145" s="1524"/>
      <c r="F145" s="1524"/>
      <c r="G145" s="1524"/>
      <c r="H145" s="1524"/>
      <c r="I145" s="1524"/>
      <c r="J145" s="1524"/>
      <c r="K145" s="1524"/>
      <c r="L145" s="1524"/>
      <c r="M145" s="1524"/>
      <c r="N145" s="1524"/>
      <c r="O145" s="1524"/>
      <c r="P145" s="1524"/>
      <c r="Q145" s="1524"/>
      <c r="R145" s="1524"/>
      <c r="S145" s="1524"/>
      <c r="T145" s="1524"/>
      <c r="U145" s="1524"/>
      <c r="V145" s="1524"/>
    </row>
    <row r="146" spans="3:22" ht="23.25" x14ac:dyDescent="0.5">
      <c r="C146" s="1524"/>
      <c r="D146" s="1524"/>
      <c r="E146" s="1524"/>
      <c r="F146" s="1524"/>
      <c r="G146" s="1524"/>
      <c r="H146" s="1524"/>
      <c r="I146" s="1524"/>
      <c r="J146" s="1524"/>
      <c r="K146" s="1524"/>
      <c r="L146" s="1524"/>
      <c r="M146" s="1524"/>
      <c r="N146" s="1524"/>
      <c r="O146" s="1524"/>
      <c r="P146" s="1524"/>
      <c r="Q146" s="1524"/>
      <c r="R146" s="1524"/>
      <c r="S146" s="1524"/>
      <c r="T146" s="1524"/>
      <c r="U146" s="1524"/>
      <c r="V146" s="1524"/>
    </row>
    <row r="147" spans="3:22" ht="23.25" x14ac:dyDescent="0.5">
      <c r="C147" s="1524"/>
      <c r="D147" s="1524"/>
      <c r="E147" s="1524"/>
      <c r="F147" s="1524"/>
      <c r="G147" s="1524"/>
      <c r="H147" s="1524"/>
      <c r="I147" s="1524"/>
      <c r="J147" s="1524"/>
      <c r="K147" s="1524"/>
      <c r="L147" s="1524"/>
      <c r="M147" s="1524"/>
      <c r="N147" s="1524"/>
      <c r="O147" s="1524"/>
      <c r="P147" s="1524"/>
      <c r="Q147" s="1524"/>
      <c r="R147" s="1524"/>
      <c r="S147" s="1524"/>
      <c r="T147" s="1524"/>
      <c r="U147" s="1524"/>
      <c r="V147" s="1524"/>
    </row>
    <row r="148" spans="3:22" ht="23.25" x14ac:dyDescent="0.5">
      <c r="C148" s="1524"/>
      <c r="D148" s="1524"/>
      <c r="E148" s="1524"/>
      <c r="F148" s="1524"/>
      <c r="G148" s="1524"/>
      <c r="H148" s="1524"/>
      <c r="I148" s="1524"/>
      <c r="J148" s="1524"/>
      <c r="K148" s="1524"/>
      <c r="L148" s="1524"/>
      <c r="M148" s="1524"/>
      <c r="N148" s="1524"/>
      <c r="O148" s="1524"/>
      <c r="P148" s="1524"/>
      <c r="Q148" s="1524"/>
      <c r="R148" s="1524"/>
      <c r="S148" s="1524"/>
      <c r="T148" s="1524"/>
      <c r="U148" s="1524"/>
      <c r="V148" s="1524"/>
    </row>
    <row r="149" spans="3:22" ht="23.25" x14ac:dyDescent="0.5">
      <c r="C149" s="1524"/>
      <c r="D149" s="1524"/>
      <c r="E149" s="1524"/>
      <c r="F149" s="1524"/>
      <c r="G149" s="1524"/>
      <c r="H149" s="1524"/>
      <c r="I149" s="1524"/>
      <c r="J149" s="1524"/>
      <c r="K149" s="1524"/>
      <c r="L149" s="1524"/>
      <c r="M149" s="1524"/>
      <c r="N149" s="1524"/>
      <c r="O149" s="1524"/>
      <c r="P149" s="1524"/>
      <c r="Q149" s="1524"/>
      <c r="R149" s="1524"/>
      <c r="S149" s="1524"/>
      <c r="T149" s="1524"/>
      <c r="U149" s="1524"/>
      <c r="V149" s="1524"/>
    </row>
    <row r="150" spans="3:22" ht="23.25" x14ac:dyDescent="0.5">
      <c r="C150" s="1524"/>
      <c r="D150" s="1524"/>
      <c r="E150" s="1524"/>
      <c r="F150" s="1524"/>
      <c r="G150" s="1524"/>
      <c r="H150" s="1524"/>
      <c r="I150" s="1524"/>
      <c r="J150" s="1524"/>
      <c r="K150" s="1524"/>
      <c r="L150" s="1524"/>
      <c r="M150" s="1524"/>
      <c r="N150" s="1524"/>
      <c r="O150" s="1524"/>
      <c r="P150" s="1524"/>
      <c r="Q150" s="1524"/>
      <c r="R150" s="1524"/>
      <c r="S150" s="1524"/>
      <c r="T150" s="1524"/>
      <c r="U150" s="1524"/>
      <c r="V150" s="1524"/>
    </row>
    <row r="151" spans="3:22" ht="23.25" x14ac:dyDescent="0.5">
      <c r="C151" s="1524"/>
      <c r="D151" s="1524"/>
      <c r="E151" s="1524"/>
      <c r="F151" s="1524"/>
      <c r="G151" s="1524"/>
      <c r="H151" s="1524"/>
      <c r="I151" s="1524"/>
      <c r="J151" s="1524"/>
      <c r="K151" s="1524"/>
      <c r="L151" s="1524"/>
      <c r="M151" s="1524"/>
      <c r="N151" s="1524"/>
      <c r="O151" s="1524"/>
      <c r="P151" s="1524"/>
      <c r="Q151" s="1524"/>
      <c r="R151" s="1524"/>
      <c r="S151" s="1524"/>
      <c r="T151" s="1524"/>
      <c r="U151" s="1524"/>
      <c r="V151" s="1524"/>
    </row>
    <row r="152" spans="3:22" ht="23.25" x14ac:dyDescent="0.5">
      <c r="C152" s="1524"/>
      <c r="D152" s="1524"/>
      <c r="E152" s="1524"/>
      <c r="F152" s="1524"/>
      <c r="G152" s="1524"/>
      <c r="H152" s="1524"/>
      <c r="I152" s="1524"/>
      <c r="J152" s="1524"/>
      <c r="K152" s="1524"/>
      <c r="L152" s="1524"/>
      <c r="M152" s="1524"/>
      <c r="N152" s="1524"/>
      <c r="O152" s="1524"/>
      <c r="P152" s="1524"/>
      <c r="Q152" s="1524"/>
      <c r="R152" s="1524"/>
      <c r="S152" s="1524"/>
      <c r="T152" s="1524"/>
      <c r="U152" s="1524"/>
      <c r="V152" s="1524"/>
    </row>
    <row r="153" spans="3:22" ht="23.25" x14ac:dyDescent="0.5">
      <c r="C153" s="1524"/>
      <c r="D153" s="1524"/>
      <c r="E153" s="1524"/>
      <c r="F153" s="1524"/>
      <c r="G153" s="1524"/>
      <c r="H153" s="1524"/>
      <c r="I153" s="1524"/>
      <c r="J153" s="1524"/>
      <c r="K153" s="1524"/>
      <c r="L153" s="1524"/>
      <c r="M153" s="1524"/>
      <c r="N153" s="1524"/>
      <c r="O153" s="1524"/>
      <c r="P153" s="1524"/>
      <c r="Q153" s="1524"/>
      <c r="R153" s="1524"/>
      <c r="S153" s="1524"/>
      <c r="T153" s="1524"/>
      <c r="U153" s="1524"/>
      <c r="V153" s="1524"/>
    </row>
    <row r="154" spans="3:22" ht="23.25" x14ac:dyDescent="0.5">
      <c r="C154" s="1524"/>
      <c r="D154" s="1524"/>
      <c r="E154" s="1524"/>
      <c r="F154" s="1524"/>
      <c r="G154" s="1524"/>
      <c r="H154" s="1524"/>
      <c r="I154" s="1524"/>
      <c r="J154" s="1524"/>
      <c r="K154" s="1524"/>
      <c r="L154" s="1524"/>
      <c r="M154" s="1524"/>
      <c r="N154" s="1524"/>
      <c r="O154" s="1524"/>
      <c r="P154" s="1524"/>
      <c r="Q154" s="1524"/>
      <c r="R154" s="1524"/>
      <c r="S154" s="1524"/>
      <c r="T154" s="1524"/>
      <c r="U154" s="1524"/>
      <c r="V154" s="1524"/>
    </row>
    <row r="155" spans="3:22" ht="23.25" x14ac:dyDescent="0.5">
      <c r="C155" s="1524"/>
      <c r="D155" s="1524"/>
      <c r="E155" s="1524"/>
      <c r="F155" s="1524"/>
      <c r="G155" s="1524"/>
      <c r="H155" s="1524"/>
      <c r="I155" s="1524"/>
      <c r="J155" s="1524"/>
      <c r="K155" s="1524"/>
      <c r="L155" s="1524"/>
      <c r="M155" s="1524"/>
      <c r="N155" s="1524"/>
      <c r="O155" s="1524"/>
      <c r="P155" s="1524"/>
      <c r="Q155" s="1524"/>
      <c r="R155" s="1524"/>
      <c r="S155" s="1524"/>
      <c r="T155" s="1524"/>
      <c r="U155" s="1524"/>
      <c r="V155" s="1524"/>
    </row>
    <row r="156" spans="3:22" ht="23.25" x14ac:dyDescent="0.5">
      <c r="C156" s="1524"/>
      <c r="D156" s="1524"/>
      <c r="E156" s="1524"/>
      <c r="F156" s="1524"/>
      <c r="G156" s="1524"/>
      <c r="H156" s="1524"/>
      <c r="I156" s="1524"/>
      <c r="J156" s="1524"/>
      <c r="K156" s="1524"/>
      <c r="L156" s="1524"/>
      <c r="M156" s="1524"/>
      <c r="N156" s="1524"/>
      <c r="O156" s="1524"/>
      <c r="P156" s="1524"/>
      <c r="Q156" s="1524"/>
      <c r="R156" s="1524"/>
      <c r="S156" s="1524"/>
      <c r="T156" s="1524"/>
      <c r="U156" s="1524"/>
      <c r="V156" s="1524"/>
    </row>
    <row r="157" spans="3:22" ht="23.25" x14ac:dyDescent="0.5">
      <c r="C157" s="1524"/>
      <c r="D157" s="1524"/>
      <c r="E157" s="1524"/>
      <c r="F157" s="1524"/>
      <c r="G157" s="1524"/>
      <c r="H157" s="1524"/>
      <c r="I157" s="1524"/>
      <c r="J157" s="1524"/>
      <c r="K157" s="1524"/>
      <c r="L157" s="1524"/>
      <c r="M157" s="1524"/>
      <c r="N157" s="1524"/>
      <c r="O157" s="1524"/>
      <c r="P157" s="1524"/>
      <c r="Q157" s="1524"/>
      <c r="R157" s="1524"/>
      <c r="S157" s="1524"/>
      <c r="T157" s="1524"/>
      <c r="U157" s="1524"/>
      <c r="V157" s="1524"/>
    </row>
  </sheetData>
  <mergeCells count="24">
    <mergeCell ref="B85:I85"/>
    <mergeCell ref="J85:W85"/>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1496062992125984" header="0.51181102362204722" footer="0.39370078740157483"/>
  <pageSetup paperSize="9" scale="40" orientation="portrait" r:id="rId1"/>
  <headerFooter alignWithMargins="0">
    <oddFooter>&amp;C&amp;"Times New Roman,Regular"&amp;20- 8 -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J274"/>
  <sheetViews>
    <sheetView rightToLeft="1" view="pageBreakPreview" zoomScale="50" zoomScaleNormal="50" zoomScaleSheetLayoutView="50" workbookViewId="0">
      <selection activeCell="U16" sqref="U16"/>
    </sheetView>
  </sheetViews>
  <sheetFormatPr defaultRowHeight="21.75" x14ac:dyDescent="0.5"/>
  <cols>
    <col min="1" max="1" width="9.140625" style="48"/>
    <col min="2" max="2" width="67.5703125" style="37" customWidth="1"/>
    <col min="3" max="3" width="13.140625" style="48" hidden="1" customWidth="1"/>
    <col min="4" max="6" width="15.7109375" style="48" hidden="1" customWidth="1"/>
    <col min="7" max="7" width="14.85546875" style="48" hidden="1" customWidth="1"/>
    <col min="8" max="12" width="15.7109375" style="48" hidden="1" customWidth="1"/>
    <col min="13" max="13" width="1.140625" style="48" hidden="1" customWidth="1"/>
    <col min="14" max="14" width="14.85546875" style="281" hidden="1" customWidth="1"/>
    <col min="15" max="15" width="15.7109375" style="48" hidden="1" customWidth="1"/>
    <col min="16" max="22" width="15.7109375" style="48" customWidth="1"/>
    <col min="23" max="23" width="59.5703125" style="37" customWidth="1"/>
    <col min="24" max="25" width="15.85546875" style="48" bestFit="1" customWidth="1"/>
    <col min="26" max="26" width="9.140625" style="48"/>
    <col min="27" max="27" width="9.5703125" style="48" bestFit="1" customWidth="1"/>
    <col min="28" max="16384" width="9.140625" style="48"/>
  </cols>
  <sheetData>
    <row r="1" spans="2:36" s="76" customFormat="1" ht="19.5" customHeight="1" x14ac:dyDescent="0.65">
      <c r="C1" s="75"/>
      <c r="D1" s="75"/>
      <c r="E1" s="75"/>
      <c r="F1" s="75"/>
      <c r="G1" s="75"/>
      <c r="H1" s="75"/>
      <c r="I1" s="75"/>
      <c r="J1" s="75"/>
      <c r="K1" s="75"/>
      <c r="L1" s="75"/>
      <c r="M1" s="75"/>
      <c r="N1" s="280"/>
      <c r="O1" s="75"/>
      <c r="P1" s="75"/>
      <c r="Q1" s="75"/>
      <c r="R1" s="75"/>
      <c r="S1" s="75"/>
      <c r="T1" s="75"/>
      <c r="U1" s="75"/>
      <c r="V1" s="75"/>
      <c r="W1" s="75"/>
      <c r="X1" s="75"/>
      <c r="Y1" s="75"/>
      <c r="Z1" s="75"/>
      <c r="AA1" s="75"/>
      <c r="AB1" s="75"/>
      <c r="AC1" s="75"/>
      <c r="AD1" s="75"/>
      <c r="AE1" s="75"/>
      <c r="AF1" s="75"/>
      <c r="AG1" s="75"/>
      <c r="AH1" s="75"/>
      <c r="AI1" s="75"/>
      <c r="AJ1" s="75"/>
    </row>
    <row r="2" spans="2:36" s="76" customFormat="1" ht="19.5" customHeight="1" x14ac:dyDescent="0.65">
      <c r="B2" s="75"/>
      <c r="C2" s="75"/>
      <c r="D2" s="75"/>
      <c r="E2" s="75"/>
      <c r="F2" s="75"/>
      <c r="G2" s="75"/>
      <c r="H2" s="75"/>
      <c r="I2" s="75"/>
      <c r="J2" s="75"/>
      <c r="K2" s="75"/>
      <c r="L2" s="75"/>
      <c r="M2" s="75"/>
      <c r="N2" s="280"/>
      <c r="O2" s="75"/>
      <c r="P2" s="75"/>
      <c r="Q2" s="75"/>
      <c r="R2" s="75"/>
      <c r="S2" s="75"/>
      <c r="T2" s="75"/>
      <c r="U2" s="75"/>
      <c r="V2" s="75"/>
      <c r="W2" s="75"/>
      <c r="X2" s="75"/>
      <c r="Y2" s="75"/>
      <c r="Z2" s="75"/>
      <c r="AA2" s="75"/>
      <c r="AB2" s="75"/>
      <c r="AC2" s="75"/>
      <c r="AD2" s="75"/>
      <c r="AE2" s="75"/>
      <c r="AF2" s="75"/>
      <c r="AG2" s="75"/>
      <c r="AH2" s="75"/>
      <c r="AI2" s="75"/>
    </row>
    <row r="3" spans="2:36" s="1520" customFormat="1" ht="36.75" x14ac:dyDescent="0.85">
      <c r="B3" s="1771" t="s">
        <v>1138</v>
      </c>
      <c r="C3" s="1771"/>
      <c r="D3" s="1771"/>
      <c r="E3" s="1771"/>
      <c r="F3" s="1771"/>
      <c r="G3" s="1771"/>
      <c r="H3" s="1771"/>
      <c r="I3" s="1771"/>
      <c r="J3" s="1771"/>
      <c r="K3" s="1771"/>
      <c r="L3" s="1771"/>
      <c r="M3" s="1771"/>
      <c r="N3" s="1771"/>
      <c r="O3" s="1771"/>
      <c r="P3" s="1771"/>
      <c r="Q3" s="1771"/>
      <c r="R3" s="1771"/>
      <c r="S3" s="1771"/>
      <c r="T3" s="1771"/>
      <c r="U3" s="1771"/>
      <c r="V3" s="1771"/>
      <c r="W3" s="1771"/>
    </row>
    <row r="4" spans="2:36" s="1520" customFormat="1" ht="12.75" customHeight="1" x14ac:dyDescent="0.85">
      <c r="N4" s="395"/>
    </row>
    <row r="5" spans="2:36" s="1520" customFormat="1" ht="36.75" x14ac:dyDescent="0.85">
      <c r="B5" s="1771" t="s">
        <v>1139</v>
      </c>
      <c r="C5" s="1771"/>
      <c r="D5" s="1771"/>
      <c r="E5" s="1771"/>
      <c r="F5" s="1771"/>
      <c r="G5" s="1771"/>
      <c r="H5" s="1772"/>
      <c r="I5" s="1772"/>
      <c r="J5" s="1772"/>
      <c r="K5" s="1772"/>
      <c r="L5" s="1772"/>
      <c r="M5" s="1772"/>
      <c r="N5" s="1772"/>
      <c r="O5" s="1772"/>
      <c r="P5" s="1772"/>
      <c r="Q5" s="1772"/>
      <c r="R5" s="1772"/>
      <c r="S5" s="1772"/>
      <c r="T5" s="1772"/>
      <c r="U5" s="1772"/>
      <c r="V5" s="1772"/>
      <c r="W5" s="1772"/>
    </row>
    <row r="6" spans="2:36" s="76" customFormat="1" ht="19.5" customHeight="1" x14ac:dyDescent="0.65">
      <c r="B6" s="75"/>
      <c r="C6" s="75"/>
      <c r="D6" s="75"/>
      <c r="E6" s="75"/>
      <c r="F6" s="75"/>
      <c r="G6" s="75"/>
      <c r="H6" s="75"/>
      <c r="I6" s="75"/>
      <c r="J6" s="75"/>
      <c r="K6" s="75"/>
      <c r="L6" s="75"/>
      <c r="M6" s="75"/>
      <c r="N6" s="280"/>
      <c r="O6" s="75"/>
      <c r="P6" s="75"/>
      <c r="Q6" s="75"/>
      <c r="R6" s="75"/>
      <c r="S6" s="75"/>
      <c r="T6" s="75"/>
      <c r="U6" s="75"/>
      <c r="V6" s="75"/>
      <c r="W6" s="75"/>
      <c r="X6" s="75"/>
      <c r="Y6" s="75"/>
      <c r="Z6" s="75"/>
      <c r="AA6" s="75"/>
      <c r="AB6" s="75"/>
      <c r="AC6" s="75"/>
      <c r="AD6" s="75"/>
      <c r="AE6" s="75"/>
      <c r="AF6" s="75"/>
      <c r="AG6" s="75"/>
      <c r="AH6" s="75"/>
      <c r="AI6" s="75"/>
    </row>
    <row r="7" spans="2:36" s="51" customFormat="1" ht="23.25" x14ac:dyDescent="0.5">
      <c r="B7" s="358" t="s">
        <v>291</v>
      </c>
      <c r="N7" s="413"/>
      <c r="W7" s="80" t="s">
        <v>269</v>
      </c>
    </row>
    <row r="8" spans="2:36" s="76" customFormat="1" ht="19.5" customHeight="1" thickBot="1" x14ac:dyDescent="0.7">
      <c r="B8" s="75"/>
      <c r="C8" s="75"/>
      <c r="D8" s="75"/>
      <c r="E8" s="75"/>
      <c r="F8" s="75"/>
      <c r="G8" s="75"/>
      <c r="H8" s="75"/>
      <c r="I8" s="75"/>
      <c r="J8" s="75"/>
      <c r="K8" s="75"/>
      <c r="L8" s="75"/>
      <c r="M8" s="75"/>
      <c r="N8" s="280"/>
      <c r="O8" s="75"/>
      <c r="P8" s="75"/>
      <c r="Q8" s="75"/>
      <c r="R8" s="75"/>
      <c r="S8" s="75"/>
      <c r="T8" s="75"/>
      <c r="U8" s="75"/>
      <c r="V8" s="75"/>
      <c r="W8" s="75"/>
      <c r="X8" s="75"/>
      <c r="Y8" s="75"/>
      <c r="Z8" s="75"/>
      <c r="AA8" s="75"/>
      <c r="AB8" s="75"/>
      <c r="AC8" s="75"/>
      <c r="AD8" s="75"/>
      <c r="AE8" s="75"/>
      <c r="AF8" s="75"/>
      <c r="AG8" s="75"/>
      <c r="AH8" s="75"/>
      <c r="AI8" s="75"/>
    </row>
    <row r="9" spans="2:36" s="1521" customFormat="1" ht="24.95" customHeight="1" thickTop="1" x14ac:dyDescent="0.7">
      <c r="B9" s="1768" t="s">
        <v>887</v>
      </c>
      <c r="C9" s="1758">
        <v>2002</v>
      </c>
      <c r="D9" s="1758">
        <v>2003</v>
      </c>
      <c r="E9" s="1758">
        <v>2004</v>
      </c>
      <c r="F9" s="1758">
        <v>2005</v>
      </c>
      <c r="G9" s="1758">
        <v>2006</v>
      </c>
      <c r="H9" s="1758">
        <v>2007</v>
      </c>
      <c r="I9" s="1758">
        <v>2008</v>
      </c>
      <c r="J9" s="1758">
        <v>2009</v>
      </c>
      <c r="K9" s="1758">
        <v>2010</v>
      </c>
      <c r="L9" s="1758">
        <v>2011</v>
      </c>
      <c r="M9" s="335"/>
      <c r="N9" s="1776" t="s">
        <v>1616</v>
      </c>
      <c r="O9" s="1758">
        <v>2012</v>
      </c>
      <c r="P9" s="1758">
        <v>2013</v>
      </c>
      <c r="Q9" s="1758">
        <v>2014</v>
      </c>
      <c r="R9" s="1758">
        <v>2015</v>
      </c>
      <c r="S9" s="1758">
        <v>2016</v>
      </c>
      <c r="T9" s="1758" t="s">
        <v>1585</v>
      </c>
      <c r="U9" s="1758" t="s">
        <v>1597</v>
      </c>
      <c r="V9" s="1399" t="s">
        <v>1631</v>
      </c>
      <c r="W9" s="1765" t="s">
        <v>886</v>
      </c>
    </row>
    <row r="10" spans="2:36" s="258" customFormat="1" ht="22.5" customHeight="1" x14ac:dyDescent="0.7">
      <c r="B10" s="1769"/>
      <c r="C10" s="1759"/>
      <c r="D10" s="1759"/>
      <c r="E10" s="1759"/>
      <c r="F10" s="1759"/>
      <c r="G10" s="1759"/>
      <c r="H10" s="1759"/>
      <c r="I10" s="1759"/>
      <c r="J10" s="1759"/>
      <c r="K10" s="1759"/>
      <c r="L10" s="1759"/>
      <c r="M10" s="336"/>
      <c r="N10" s="1777"/>
      <c r="O10" s="1759"/>
      <c r="P10" s="1759"/>
      <c r="Q10" s="1759"/>
      <c r="R10" s="1759"/>
      <c r="S10" s="1759"/>
      <c r="T10" s="1759"/>
      <c r="U10" s="1759"/>
      <c r="V10" s="1515" t="s">
        <v>377</v>
      </c>
      <c r="W10" s="1766"/>
    </row>
    <row r="11" spans="2:36" s="338" customFormat="1" ht="17.25" customHeight="1" x14ac:dyDescent="0.7">
      <c r="B11" s="1769"/>
      <c r="C11" s="1759"/>
      <c r="D11" s="1759"/>
      <c r="E11" s="1759"/>
      <c r="F11" s="1759"/>
      <c r="G11" s="1759"/>
      <c r="H11" s="1759"/>
      <c r="I11" s="1759"/>
      <c r="J11" s="1759"/>
      <c r="K11" s="1759"/>
      <c r="L11" s="1775"/>
      <c r="M11" s="337"/>
      <c r="N11" s="1778"/>
      <c r="O11" s="1775"/>
      <c r="P11" s="1760"/>
      <c r="Q11" s="1760"/>
      <c r="R11" s="1760"/>
      <c r="S11" s="1760"/>
      <c r="T11" s="1760"/>
      <c r="U11" s="1760"/>
      <c r="V11" s="1516" t="s">
        <v>151</v>
      </c>
      <c r="W11" s="1766"/>
    </row>
    <row r="12" spans="2:36" s="339" customFormat="1" ht="15" customHeight="1" x14ac:dyDescent="0.7">
      <c r="B12" s="389"/>
      <c r="C12" s="390"/>
      <c r="D12" s="390"/>
      <c r="E12" s="390"/>
      <c r="F12" s="390"/>
      <c r="G12" s="390"/>
      <c r="H12" s="390"/>
      <c r="I12" s="390"/>
      <c r="J12" s="390"/>
      <c r="K12" s="390"/>
      <c r="L12" s="391"/>
      <c r="M12" s="391"/>
      <c r="N12" s="392"/>
      <c r="O12" s="391"/>
      <c r="P12" s="391"/>
      <c r="Q12" s="391"/>
      <c r="R12" s="391"/>
      <c r="S12" s="391"/>
      <c r="T12" s="391"/>
      <c r="U12" s="375"/>
      <c r="V12" s="375"/>
      <c r="W12" s="965" t="s">
        <v>871</v>
      </c>
    </row>
    <row r="13" spans="2:36" s="360" customFormat="1" ht="24.95" customHeight="1" x14ac:dyDescent="0.2">
      <c r="B13" s="455" t="s">
        <v>1246</v>
      </c>
      <c r="C13" s="632"/>
      <c r="D13" s="632"/>
      <c r="E13" s="632"/>
      <c r="F13" s="632"/>
      <c r="G13" s="632"/>
      <c r="H13" s="632"/>
      <c r="I13" s="632"/>
      <c r="J13" s="632"/>
      <c r="K13" s="632"/>
      <c r="L13" s="633"/>
      <c r="M13" s="633"/>
      <c r="N13" s="919"/>
      <c r="O13" s="633"/>
      <c r="P13" s="633"/>
      <c r="Q13" s="633"/>
      <c r="R13" s="633"/>
      <c r="S13" s="633"/>
      <c r="T13" s="633"/>
      <c r="U13" s="633"/>
      <c r="V13" s="633"/>
      <c r="W13" s="379" t="s">
        <v>155</v>
      </c>
    </row>
    <row r="14" spans="2:36" s="360" customFormat="1" ht="15" customHeight="1" x14ac:dyDescent="0.2">
      <c r="B14" s="454"/>
      <c r="C14" s="632"/>
      <c r="D14" s="632"/>
      <c r="E14" s="632"/>
      <c r="F14" s="632"/>
      <c r="G14" s="632"/>
      <c r="H14" s="632"/>
      <c r="I14" s="632"/>
      <c r="J14" s="632"/>
      <c r="K14" s="632"/>
      <c r="L14" s="632"/>
      <c r="M14" s="633"/>
      <c r="N14" s="919"/>
      <c r="O14" s="633"/>
      <c r="P14" s="633"/>
      <c r="Q14" s="633"/>
      <c r="R14" s="633"/>
      <c r="S14" s="633"/>
      <c r="T14" s="633"/>
      <c r="U14" s="633"/>
      <c r="V14" s="633"/>
      <c r="W14" s="617" t="s">
        <v>871</v>
      </c>
    </row>
    <row r="15" spans="2:36" s="360" customFormat="1" ht="25.5" customHeight="1" x14ac:dyDescent="0.2">
      <c r="B15" s="454" t="s">
        <v>175</v>
      </c>
      <c r="C15" s="361" t="e">
        <f t="shared" ref="C15:I15" si="0">+C16+C17</f>
        <v>#REF!</v>
      </c>
      <c r="D15" s="361" t="e">
        <f t="shared" si="0"/>
        <v>#REF!</v>
      </c>
      <c r="E15" s="361" t="e">
        <f t="shared" si="0"/>
        <v>#REF!</v>
      </c>
      <c r="F15" s="361" t="e">
        <f t="shared" si="0"/>
        <v>#REF!</v>
      </c>
      <c r="G15" s="366" t="e">
        <f t="shared" si="0"/>
        <v>#REF!</v>
      </c>
      <c r="H15" s="366" t="e">
        <f t="shared" si="0"/>
        <v>#REF!</v>
      </c>
      <c r="I15" s="366" t="e">
        <f t="shared" si="0"/>
        <v>#REF!</v>
      </c>
      <c r="J15" s="361" t="e">
        <f>+J16+J17</f>
        <v>#REF!</v>
      </c>
      <c r="K15" s="361" t="e">
        <f>+K16+K17</f>
        <v>#REF!</v>
      </c>
      <c r="L15" s="366" t="e">
        <f>+L16+L17</f>
        <v>#REF!</v>
      </c>
      <c r="M15" s="362"/>
      <c r="N15" s="920" t="e">
        <f t="shared" ref="N15:V15" si="1">+N16+N17</f>
        <v>#REF!</v>
      </c>
      <c r="O15" s="943" t="e">
        <f t="shared" si="1"/>
        <v>#REF!</v>
      </c>
      <c r="P15" s="943" t="e">
        <f t="shared" si="1"/>
        <v>#REF!</v>
      </c>
      <c r="Q15" s="943" t="e">
        <f t="shared" si="1"/>
        <v>#REF!</v>
      </c>
      <c r="R15" s="943" t="e">
        <f t="shared" si="1"/>
        <v>#REF!</v>
      </c>
      <c r="S15" s="943" t="e">
        <f t="shared" si="1"/>
        <v>#REF!</v>
      </c>
      <c r="T15" s="943" t="e">
        <f t="shared" si="1"/>
        <v>#REF!</v>
      </c>
      <c r="U15" s="943" t="e">
        <f t="shared" si="1"/>
        <v>#REF!</v>
      </c>
      <c r="V15" s="943" t="e">
        <f t="shared" si="1"/>
        <v>#REF!</v>
      </c>
      <c r="W15" s="617" t="s">
        <v>877</v>
      </c>
      <c r="X15" s="954"/>
      <c r="Y15" s="954"/>
      <c r="Z15" s="954"/>
      <c r="AA15" s="954"/>
      <c r="AB15" s="954"/>
      <c r="AC15" s="954"/>
      <c r="AD15" s="954"/>
      <c r="AE15" s="954"/>
      <c r="AF15" s="954"/>
      <c r="AG15" s="954"/>
    </row>
    <row r="16" spans="2:36" s="365" customFormat="1" ht="25.5" customHeight="1" x14ac:dyDescent="0.2">
      <c r="B16" s="618" t="s">
        <v>1134</v>
      </c>
      <c r="C16" s="331" t="e">
        <f>+#REF!/#REF!*100</f>
        <v>#REF!</v>
      </c>
      <c r="D16" s="331" t="e">
        <f>+#REF!/#REF!*100</f>
        <v>#REF!</v>
      </c>
      <c r="E16" s="331" t="e">
        <f>+#REF!/#REF!*100</f>
        <v>#REF!</v>
      </c>
      <c r="F16" s="331" t="e">
        <f>+#REF!/#REF!*100</f>
        <v>#REF!</v>
      </c>
      <c r="G16" s="331" t="e">
        <f>+#REF!/#REF!*100</f>
        <v>#REF!</v>
      </c>
      <c r="H16" s="331" t="e">
        <f>+#REF!/#REF!*100</f>
        <v>#REF!</v>
      </c>
      <c r="I16" s="331" t="e">
        <f>+#REF!/#REF!*100</f>
        <v>#REF!</v>
      </c>
      <c r="J16" s="331" t="e">
        <f>+#REF!/#REF!*100</f>
        <v>#REF!</v>
      </c>
      <c r="K16" s="331" t="e">
        <f>+#REF!/#REF!*100</f>
        <v>#REF!</v>
      </c>
      <c r="L16" s="923" t="e">
        <f>+#REF!/#REF!*100</f>
        <v>#REF!</v>
      </c>
      <c r="M16" s="329"/>
      <c r="N16" s="924" t="e">
        <f>+#REF!/#REF!*100</f>
        <v>#REF!</v>
      </c>
      <c r="O16" s="894" t="e">
        <f>+#REF!/#REF!*100</f>
        <v>#REF!</v>
      </c>
      <c r="P16" s="894" t="e">
        <f>+#REF!/#REF!*100</f>
        <v>#REF!</v>
      </c>
      <c r="Q16" s="894" t="e">
        <f>+#REF!/#REF!*100</f>
        <v>#REF!</v>
      </c>
      <c r="R16" s="894" t="e">
        <f>+#REF!/#REF!*100</f>
        <v>#REF!</v>
      </c>
      <c r="S16" s="894" t="e">
        <f>+#REF!/#REF!*100</f>
        <v>#REF!</v>
      </c>
      <c r="T16" s="894" t="e">
        <f>+#REF!/#REF!*100</f>
        <v>#REF!</v>
      </c>
      <c r="U16" s="894" t="e">
        <f>+#REF!/#REF!*100</f>
        <v>#REF!</v>
      </c>
      <c r="V16" s="894" t="e">
        <f>+#REF!/#REF!*100</f>
        <v>#REF!</v>
      </c>
      <c r="W16" s="619" t="s">
        <v>1135</v>
      </c>
      <c r="X16" s="954"/>
      <c r="Y16" s="954"/>
      <c r="Z16" s="954"/>
      <c r="AA16" s="954"/>
      <c r="AB16" s="954"/>
      <c r="AC16" s="954"/>
      <c r="AD16" s="954"/>
      <c r="AE16" s="954"/>
      <c r="AF16" s="954"/>
      <c r="AG16" s="954"/>
    </row>
    <row r="17" spans="2:33" s="365" customFormat="1" ht="25.5" customHeight="1" x14ac:dyDescent="0.2">
      <c r="B17" s="618" t="s">
        <v>1501</v>
      </c>
      <c r="C17" s="331" t="e">
        <f>+#REF!/#REF!*100</f>
        <v>#REF!</v>
      </c>
      <c r="D17" s="331" t="e">
        <f>+#REF!/#REF!*100</f>
        <v>#REF!</v>
      </c>
      <c r="E17" s="331" t="e">
        <f>+#REF!/#REF!*100</f>
        <v>#REF!</v>
      </c>
      <c r="F17" s="923" t="e">
        <f>+#REF!/#REF!*100</f>
        <v>#REF!</v>
      </c>
      <c r="G17" s="923" t="e">
        <f>+#REF!/#REF!*100</f>
        <v>#REF!</v>
      </c>
      <c r="H17" s="923" t="e">
        <f>+#REF!/#REF!*100</f>
        <v>#REF!</v>
      </c>
      <c r="I17" s="923" t="e">
        <f>+#REF!/#REF!*100</f>
        <v>#REF!</v>
      </c>
      <c r="J17" s="331" t="e">
        <f>+#REF!/#REF!*100</f>
        <v>#REF!</v>
      </c>
      <c r="K17" s="331" t="e">
        <f>+#REF!/#REF!*100</f>
        <v>#REF!</v>
      </c>
      <c r="L17" s="923" t="e">
        <f>+#REF!/#REF!*100</f>
        <v>#REF!</v>
      </c>
      <c r="M17" s="926"/>
      <c r="N17" s="927" t="e">
        <f>+#REF!/#REF!*100</f>
        <v>#REF!</v>
      </c>
      <c r="O17" s="894" t="e">
        <f>+#REF!/#REF!*100</f>
        <v>#REF!</v>
      </c>
      <c r="P17" s="894" t="e">
        <f>+#REF!/#REF!*100</f>
        <v>#REF!</v>
      </c>
      <c r="Q17" s="894" t="e">
        <f>+#REF!/#REF!*100</f>
        <v>#REF!</v>
      </c>
      <c r="R17" s="894" t="e">
        <f>+#REF!/#REF!*100</f>
        <v>#REF!</v>
      </c>
      <c r="S17" s="894" t="e">
        <f>+#REF!/#REF!*100</f>
        <v>#REF!</v>
      </c>
      <c r="T17" s="894" t="e">
        <f>+#REF!/#REF!*100</f>
        <v>#REF!</v>
      </c>
      <c r="U17" s="894" t="e">
        <f>+#REF!/#REF!*100</f>
        <v>#REF!</v>
      </c>
      <c r="V17" s="894" t="e">
        <f>+#REF!/#REF!*100</f>
        <v>#REF!</v>
      </c>
      <c r="W17" s="619" t="s">
        <v>879</v>
      </c>
      <c r="X17" s="954"/>
      <c r="Y17" s="954"/>
      <c r="Z17" s="954"/>
      <c r="AA17" s="954"/>
      <c r="AB17" s="954"/>
      <c r="AC17" s="954"/>
      <c r="AD17" s="954"/>
      <c r="AE17" s="954"/>
      <c r="AF17" s="954"/>
      <c r="AG17" s="954"/>
    </row>
    <row r="18" spans="2:33" s="360" customFormat="1" ht="12" customHeight="1" x14ac:dyDescent="0.2">
      <c r="B18" s="454"/>
      <c r="C18" s="361"/>
      <c r="D18" s="361"/>
      <c r="E18" s="361"/>
      <c r="F18" s="361"/>
      <c r="G18" s="361"/>
      <c r="H18" s="361"/>
      <c r="I18" s="361"/>
      <c r="J18" s="361"/>
      <c r="K18" s="361"/>
      <c r="L18" s="366"/>
      <c r="M18" s="631"/>
      <c r="N18" s="928"/>
      <c r="O18" s="943"/>
      <c r="P18" s="943"/>
      <c r="Q18" s="943"/>
      <c r="R18" s="943"/>
      <c r="S18" s="943"/>
      <c r="T18" s="943"/>
      <c r="U18" s="943"/>
      <c r="V18" s="943"/>
      <c r="W18" s="617" t="s">
        <v>871</v>
      </c>
      <c r="X18" s="954"/>
      <c r="Y18" s="954"/>
      <c r="Z18" s="954"/>
      <c r="AA18" s="954"/>
      <c r="AB18" s="954"/>
      <c r="AC18" s="954"/>
      <c r="AD18" s="954"/>
      <c r="AE18" s="954"/>
      <c r="AF18" s="954"/>
      <c r="AG18" s="954"/>
    </row>
    <row r="19" spans="2:33" s="360" customFormat="1" ht="25.5" customHeight="1" x14ac:dyDescent="0.2">
      <c r="B19" s="454" t="s">
        <v>880</v>
      </c>
      <c r="C19" s="361" t="e">
        <f>+C20+C21+C22+C24</f>
        <v>#REF!</v>
      </c>
      <c r="D19" s="361" t="e">
        <f t="shared" ref="D19:J19" si="2">+D20+D21+D22+D23+D24</f>
        <v>#REF!</v>
      </c>
      <c r="E19" s="361" t="e">
        <f t="shared" si="2"/>
        <v>#REF!</v>
      </c>
      <c r="F19" s="361" t="e">
        <f t="shared" si="2"/>
        <v>#REF!</v>
      </c>
      <c r="G19" s="361" t="e">
        <f t="shared" si="2"/>
        <v>#REF!</v>
      </c>
      <c r="H19" s="361" t="e">
        <f t="shared" si="2"/>
        <v>#REF!</v>
      </c>
      <c r="I19" s="361" t="e">
        <f t="shared" si="2"/>
        <v>#REF!</v>
      </c>
      <c r="J19" s="361" t="e">
        <f t="shared" si="2"/>
        <v>#REF!</v>
      </c>
      <c r="K19" s="361" t="e">
        <f>+K20+K21+K22+K23+K24</f>
        <v>#REF!</v>
      </c>
      <c r="L19" s="361" t="e">
        <f>+L20+L21+L22+L23+L24</f>
        <v>#REF!</v>
      </c>
      <c r="M19" s="362"/>
      <c r="N19" s="920" t="e">
        <f t="shared" ref="N19:V19" si="3">+N20+N21+N22+N23+N24</f>
        <v>#REF!</v>
      </c>
      <c r="O19" s="943" t="e">
        <f t="shared" si="3"/>
        <v>#REF!</v>
      </c>
      <c r="P19" s="943" t="e">
        <f t="shared" si="3"/>
        <v>#REF!</v>
      </c>
      <c r="Q19" s="943" t="e">
        <f t="shared" si="3"/>
        <v>#REF!</v>
      </c>
      <c r="R19" s="943" t="e">
        <f t="shared" si="3"/>
        <v>#REF!</v>
      </c>
      <c r="S19" s="943" t="e">
        <f t="shared" si="3"/>
        <v>#REF!</v>
      </c>
      <c r="T19" s="943" t="e">
        <f t="shared" si="3"/>
        <v>#REF!</v>
      </c>
      <c r="U19" s="943" t="e">
        <f t="shared" si="3"/>
        <v>#REF!</v>
      </c>
      <c r="V19" s="943" t="e">
        <f t="shared" si="3"/>
        <v>#REF!</v>
      </c>
      <c r="W19" s="617" t="s">
        <v>878</v>
      </c>
      <c r="X19" s="954"/>
      <c r="Y19" s="954"/>
      <c r="Z19" s="954"/>
      <c r="AA19" s="954"/>
      <c r="AB19" s="954"/>
      <c r="AC19" s="954"/>
      <c r="AD19" s="954"/>
      <c r="AE19" s="954"/>
      <c r="AF19" s="954"/>
      <c r="AG19" s="954"/>
    </row>
    <row r="20" spans="2:33" s="365" customFormat="1" ht="25.5" customHeight="1" x14ac:dyDescent="0.2">
      <c r="B20" s="618" t="s">
        <v>1449</v>
      </c>
      <c r="C20" s="331" t="e">
        <f>+#REF!/#REF!*100</f>
        <v>#REF!</v>
      </c>
      <c r="D20" s="331" t="e">
        <f>+#REF!/#REF!*100</f>
        <v>#REF!</v>
      </c>
      <c r="E20" s="331" t="e">
        <f>+#REF!/#REF!*100</f>
        <v>#REF!</v>
      </c>
      <c r="F20" s="331" t="e">
        <f>+#REF!/#REF!*100</f>
        <v>#REF!</v>
      </c>
      <c r="G20" s="331" t="e">
        <f>+#REF!/#REF!*100</f>
        <v>#REF!</v>
      </c>
      <c r="H20" s="331" t="e">
        <f>+#REF!/#REF!*100</f>
        <v>#REF!</v>
      </c>
      <c r="I20" s="331" t="e">
        <f>+#REF!/#REF!*100</f>
        <v>#REF!</v>
      </c>
      <c r="J20" s="331" t="e">
        <f>+#REF!/#REF!*100</f>
        <v>#REF!</v>
      </c>
      <c r="K20" s="331" t="e">
        <f>+#REF!/#REF!*100</f>
        <v>#REF!</v>
      </c>
      <c r="L20" s="923" t="e">
        <f>+#REF!/#REF!*100</f>
        <v>#REF!</v>
      </c>
      <c r="M20" s="926"/>
      <c r="N20" s="927" t="e">
        <f>+#REF!/#REF!*100</f>
        <v>#REF!</v>
      </c>
      <c r="O20" s="894" t="e">
        <f>+#REF!/#REF!*100</f>
        <v>#REF!</v>
      </c>
      <c r="P20" s="894" t="e">
        <f>+#REF!/#REF!*100</f>
        <v>#REF!</v>
      </c>
      <c r="Q20" s="894" t="e">
        <f>+#REF!/#REF!*100</f>
        <v>#REF!</v>
      </c>
      <c r="R20" s="894" t="e">
        <f>+#REF!/#REF!*100</f>
        <v>#REF!</v>
      </c>
      <c r="S20" s="894" t="e">
        <f>+#REF!/#REF!*100</f>
        <v>#REF!</v>
      </c>
      <c r="T20" s="894" t="e">
        <f>+#REF!/#REF!*100</f>
        <v>#REF!</v>
      </c>
      <c r="U20" s="894" t="e">
        <f>+#REF!/#REF!*100</f>
        <v>#REF!</v>
      </c>
      <c r="V20" s="894" t="e">
        <f>+#REF!/#REF!*100</f>
        <v>#REF!</v>
      </c>
      <c r="W20" s="619" t="s">
        <v>1451</v>
      </c>
      <c r="X20" s="954"/>
      <c r="Y20" s="954"/>
      <c r="Z20" s="954"/>
      <c r="AA20" s="954"/>
      <c r="AB20" s="954"/>
      <c r="AC20" s="954"/>
      <c r="AD20" s="954"/>
      <c r="AE20" s="954"/>
      <c r="AF20" s="954"/>
      <c r="AG20" s="954"/>
    </row>
    <row r="21" spans="2:33" s="365" customFormat="1" ht="25.5" customHeight="1" x14ac:dyDescent="0.2">
      <c r="B21" s="618" t="s">
        <v>1289</v>
      </c>
      <c r="C21" s="331" t="e">
        <f>+#REF!/#REF!*100</f>
        <v>#REF!</v>
      </c>
      <c r="D21" s="331" t="e">
        <f>+#REF!/#REF!*100</f>
        <v>#REF!</v>
      </c>
      <c r="E21" s="331" t="e">
        <f>+#REF!/#REF!*100</f>
        <v>#REF!</v>
      </c>
      <c r="F21" s="331" t="e">
        <f>+#REF!/#REF!*100</f>
        <v>#REF!</v>
      </c>
      <c r="G21" s="331" t="e">
        <f>+#REF!/#REF!*100</f>
        <v>#REF!</v>
      </c>
      <c r="H21" s="331" t="e">
        <f>+#REF!/#REF!*100</f>
        <v>#REF!</v>
      </c>
      <c r="I21" s="331" t="e">
        <f>+#REF!/#REF!*100</f>
        <v>#REF!</v>
      </c>
      <c r="J21" s="331" t="e">
        <f>+#REF!/#REF!*100</f>
        <v>#REF!</v>
      </c>
      <c r="K21" s="331" t="e">
        <f>+#REF!/#REF!*100</f>
        <v>#REF!</v>
      </c>
      <c r="L21" s="331" t="e">
        <f>+#REF!/#REF!*100</f>
        <v>#REF!</v>
      </c>
      <c r="M21" s="329"/>
      <c r="N21" s="924" t="e">
        <f>+#REF!/#REF!*100</f>
        <v>#REF!</v>
      </c>
      <c r="O21" s="894" t="e">
        <f>+#REF!/#REF!*100</f>
        <v>#REF!</v>
      </c>
      <c r="P21" s="894" t="e">
        <f>+#REF!/#REF!*100</f>
        <v>#REF!</v>
      </c>
      <c r="Q21" s="894" t="e">
        <f>+#REF!/#REF!*100</f>
        <v>#REF!</v>
      </c>
      <c r="R21" s="894" t="e">
        <f>+#REF!/#REF!*100</f>
        <v>#REF!</v>
      </c>
      <c r="S21" s="894" t="e">
        <f>+#REF!/#REF!*100</f>
        <v>#REF!</v>
      </c>
      <c r="T21" s="894" t="e">
        <f>+#REF!/#REF!*100</f>
        <v>#REF!</v>
      </c>
      <c r="U21" s="894" t="e">
        <f>+#REF!/#REF!*100</f>
        <v>#REF!</v>
      </c>
      <c r="V21" s="894" t="e">
        <f>+#REF!/#REF!*100</f>
        <v>#REF!</v>
      </c>
      <c r="W21" s="619" t="s">
        <v>1305</v>
      </c>
      <c r="X21" s="954"/>
      <c r="Y21" s="954"/>
      <c r="Z21" s="954"/>
      <c r="AA21" s="954"/>
      <c r="AB21" s="954"/>
      <c r="AC21" s="954"/>
      <c r="AD21" s="954"/>
      <c r="AE21" s="954"/>
      <c r="AF21" s="954"/>
      <c r="AG21" s="954"/>
    </row>
    <row r="22" spans="2:33" s="365" customFormat="1" ht="25.5" customHeight="1" x14ac:dyDescent="0.2">
      <c r="B22" s="618" t="s">
        <v>1452</v>
      </c>
      <c r="C22" s="331" t="e">
        <f>+#REF!/#REF!*100</f>
        <v>#REF!</v>
      </c>
      <c r="D22" s="331" t="e">
        <f>+#REF!/#REF!*100</f>
        <v>#REF!</v>
      </c>
      <c r="E22" s="331" t="e">
        <f>+#REF!/#REF!*100</f>
        <v>#REF!</v>
      </c>
      <c r="F22" s="331" t="e">
        <f>+#REF!/#REF!*100</f>
        <v>#REF!</v>
      </c>
      <c r="G22" s="923" t="e">
        <f>+#REF!/#REF!*100</f>
        <v>#REF!</v>
      </c>
      <c r="H22" s="331" t="e">
        <f>+#REF!/#REF!*100</f>
        <v>#REF!</v>
      </c>
      <c r="I22" s="331" t="e">
        <f>+#REF!/#REF!*100</f>
        <v>#REF!</v>
      </c>
      <c r="J22" s="331" t="e">
        <f>+#REF!/#REF!*100</f>
        <v>#REF!</v>
      </c>
      <c r="K22" s="923" t="e">
        <f>+#REF!/#REF!*100</f>
        <v>#REF!</v>
      </c>
      <c r="L22" s="331" t="e">
        <f>+#REF!/#REF!*100</f>
        <v>#REF!</v>
      </c>
      <c r="M22" s="329"/>
      <c r="N22" s="924" t="e">
        <f>+#REF!/#REF!*100</f>
        <v>#REF!</v>
      </c>
      <c r="O22" s="894" t="e">
        <f>+#REF!/#REF!*100</f>
        <v>#REF!</v>
      </c>
      <c r="P22" s="894" t="e">
        <f>+#REF!/#REF!*100</f>
        <v>#REF!</v>
      </c>
      <c r="Q22" s="894" t="e">
        <f>+#REF!/#REF!*100</f>
        <v>#REF!</v>
      </c>
      <c r="R22" s="894" t="e">
        <f>+#REF!/#REF!*100</f>
        <v>#REF!</v>
      </c>
      <c r="S22" s="894" t="e">
        <f>+#REF!/#REF!*100</f>
        <v>#REF!</v>
      </c>
      <c r="T22" s="894" t="e">
        <f>+#REF!/#REF!*100</f>
        <v>#REF!</v>
      </c>
      <c r="U22" s="894" t="e">
        <f>+#REF!/#REF!*100</f>
        <v>#REF!</v>
      </c>
      <c r="V22" s="894" t="e">
        <f>+#REF!/#REF!*100</f>
        <v>#REF!</v>
      </c>
      <c r="W22" s="619" t="s">
        <v>1455</v>
      </c>
      <c r="X22" s="954"/>
      <c r="Y22" s="954"/>
      <c r="Z22" s="954"/>
      <c r="AA22" s="954"/>
      <c r="AB22" s="954"/>
      <c r="AC22" s="954"/>
      <c r="AD22" s="954"/>
      <c r="AE22" s="954"/>
      <c r="AF22" s="954"/>
      <c r="AG22" s="954"/>
    </row>
    <row r="23" spans="2:33" s="365" customFormat="1" ht="25.5" customHeight="1" x14ac:dyDescent="0.2">
      <c r="B23" s="618" t="s">
        <v>1453</v>
      </c>
      <c r="C23" s="331" t="e">
        <f>#REF!/#REF!*100</f>
        <v>#REF!</v>
      </c>
      <c r="D23" s="331" t="e">
        <f>#REF!/#REF!*100</f>
        <v>#REF!</v>
      </c>
      <c r="E23" s="331" t="e">
        <f>#REF!/#REF!*100</f>
        <v>#REF!</v>
      </c>
      <c r="F23" s="923" t="e">
        <f>#REF!/#REF!*100</f>
        <v>#REF!</v>
      </c>
      <c r="G23" s="331" t="e">
        <f>#REF!/#REF!*100</f>
        <v>#REF!</v>
      </c>
      <c r="H23" s="331" t="e">
        <f>#REF!/#REF!*100</f>
        <v>#REF!</v>
      </c>
      <c r="I23" s="331" t="e">
        <f>#REF!/#REF!*100</f>
        <v>#REF!</v>
      </c>
      <c r="J23" s="923" t="e">
        <f>#REF!/#REF!*100</f>
        <v>#REF!</v>
      </c>
      <c r="K23" s="331" t="e">
        <f>#REF!/#REF!*100</f>
        <v>#REF!</v>
      </c>
      <c r="L23" s="923" t="e">
        <f>#REF!/#REF!*100</f>
        <v>#REF!</v>
      </c>
      <c r="M23" s="329"/>
      <c r="N23" s="927" t="e">
        <f>#REF!/#REF!*100</f>
        <v>#REF!</v>
      </c>
      <c r="O23" s="894" t="e">
        <f>#REF!/#REF!*100</f>
        <v>#REF!</v>
      </c>
      <c r="P23" s="894" t="e">
        <f>#REF!/#REF!*100</f>
        <v>#REF!</v>
      </c>
      <c r="Q23" s="894" t="e">
        <f>#REF!/#REF!*100</f>
        <v>#REF!</v>
      </c>
      <c r="R23" s="894" t="e">
        <f>#REF!/#REF!*100</f>
        <v>#REF!</v>
      </c>
      <c r="S23" s="894" t="e">
        <f>#REF!/#REF!*100</f>
        <v>#REF!</v>
      </c>
      <c r="T23" s="894" t="e">
        <f>#REF!/#REF!*100</f>
        <v>#REF!</v>
      </c>
      <c r="U23" s="894" t="e">
        <f>#REF!/#REF!*100</f>
        <v>#REF!</v>
      </c>
      <c r="V23" s="894" t="e">
        <f>#REF!/#REF!*100</f>
        <v>#REF!</v>
      </c>
      <c r="W23" s="619" t="s">
        <v>945</v>
      </c>
      <c r="X23" s="954"/>
      <c r="Y23" s="954"/>
      <c r="Z23" s="954"/>
      <c r="AA23" s="954"/>
      <c r="AB23" s="954"/>
      <c r="AC23" s="954"/>
      <c r="AD23" s="954"/>
      <c r="AE23" s="954"/>
      <c r="AF23" s="954"/>
      <c r="AG23" s="954"/>
    </row>
    <row r="24" spans="2:33" s="365" customFormat="1" ht="25.5" customHeight="1" x14ac:dyDescent="0.2">
      <c r="B24" s="618" t="s">
        <v>1450</v>
      </c>
      <c r="C24" s="331" t="e">
        <f>+#REF!/#REF!*100</f>
        <v>#REF!</v>
      </c>
      <c r="D24" s="331" t="e">
        <f>+#REF!/#REF!*100</f>
        <v>#REF!</v>
      </c>
      <c r="E24" s="331" t="e">
        <f>+#REF!/#REF!*100</f>
        <v>#REF!</v>
      </c>
      <c r="F24" s="331" t="e">
        <f>+#REF!/#REF!*100</f>
        <v>#REF!</v>
      </c>
      <c r="G24" s="331" t="e">
        <f>+#REF!/#REF!*100</f>
        <v>#REF!</v>
      </c>
      <c r="H24" s="331" t="e">
        <f>+#REF!/#REF!*100</f>
        <v>#REF!</v>
      </c>
      <c r="I24" s="331" t="e">
        <f>+#REF!/#REF!*100</f>
        <v>#REF!</v>
      </c>
      <c r="J24" s="331" t="e">
        <f>+#REF!/#REF!*100</f>
        <v>#REF!</v>
      </c>
      <c r="K24" s="331" t="e">
        <f>+#REF!/#REF!*100</f>
        <v>#REF!</v>
      </c>
      <c r="L24" s="331" t="e">
        <f>+#REF!/#REF!*100</f>
        <v>#REF!</v>
      </c>
      <c r="M24" s="329"/>
      <c r="N24" s="924" t="e">
        <f>+#REF!/#REF!*100</f>
        <v>#REF!</v>
      </c>
      <c r="O24" s="955" t="e">
        <f>+#REF!/#REF!*100</f>
        <v>#REF!</v>
      </c>
      <c r="P24" s="955" t="e">
        <f>+#REF!/#REF!*100</f>
        <v>#REF!</v>
      </c>
      <c r="Q24" s="955" t="e">
        <f>+#REF!/#REF!*100</f>
        <v>#REF!</v>
      </c>
      <c r="R24" s="955" t="e">
        <f>+#REF!/#REF!*100</f>
        <v>#REF!</v>
      </c>
      <c r="S24" s="955" t="e">
        <f>+#REF!/#REF!*100</f>
        <v>#REF!</v>
      </c>
      <c r="T24" s="955" t="e">
        <f>+#REF!/#REF!*100</f>
        <v>#REF!</v>
      </c>
      <c r="U24" s="955" t="e">
        <f>+#REF!/#REF!*100</f>
        <v>#REF!</v>
      </c>
      <c r="V24" s="955" t="e">
        <f>+#REF!/#REF!*100</f>
        <v>#REF!</v>
      </c>
      <c r="W24" s="619" t="s">
        <v>1303</v>
      </c>
      <c r="X24" s="954"/>
      <c r="Y24" s="954"/>
      <c r="Z24" s="954"/>
      <c r="AA24" s="954"/>
      <c r="AB24" s="954"/>
      <c r="AC24" s="954"/>
      <c r="AD24" s="954"/>
      <c r="AE24" s="954"/>
      <c r="AF24" s="954"/>
      <c r="AG24" s="954"/>
    </row>
    <row r="25" spans="2:33" s="360" customFormat="1" ht="15" customHeight="1" x14ac:dyDescent="0.2">
      <c r="B25" s="454"/>
      <c r="C25" s="361"/>
      <c r="D25" s="361"/>
      <c r="E25" s="361"/>
      <c r="F25" s="361"/>
      <c r="G25" s="361"/>
      <c r="H25" s="361"/>
      <c r="I25" s="361"/>
      <c r="J25" s="361"/>
      <c r="K25" s="361"/>
      <c r="L25" s="366"/>
      <c r="M25" s="362"/>
      <c r="N25" s="928"/>
      <c r="O25" s="943"/>
      <c r="P25" s="943"/>
      <c r="Q25" s="943"/>
      <c r="R25" s="943"/>
      <c r="S25" s="943"/>
      <c r="T25" s="943"/>
      <c r="U25" s="943"/>
      <c r="V25" s="943"/>
      <c r="W25" s="617" t="s">
        <v>871</v>
      </c>
      <c r="X25" s="954"/>
      <c r="Y25" s="954"/>
      <c r="Z25" s="954"/>
      <c r="AA25" s="954"/>
      <c r="AB25" s="954"/>
      <c r="AC25" s="954"/>
      <c r="AD25" s="954"/>
      <c r="AE25" s="954"/>
      <c r="AF25" s="954"/>
      <c r="AG25" s="954"/>
    </row>
    <row r="26" spans="2:33" s="360" customFormat="1" ht="25.5" customHeight="1" x14ac:dyDescent="0.2">
      <c r="B26" s="454" t="s">
        <v>1242</v>
      </c>
      <c r="C26" s="361" t="e">
        <f t="shared" ref="C26:I26" si="4">+C19+C15</f>
        <v>#REF!</v>
      </c>
      <c r="D26" s="361" t="e">
        <f t="shared" si="4"/>
        <v>#REF!</v>
      </c>
      <c r="E26" s="361" t="e">
        <f t="shared" si="4"/>
        <v>#REF!</v>
      </c>
      <c r="F26" s="361" t="e">
        <f t="shared" si="4"/>
        <v>#REF!</v>
      </c>
      <c r="G26" s="361" t="e">
        <f t="shared" si="4"/>
        <v>#REF!</v>
      </c>
      <c r="H26" s="361" t="e">
        <f t="shared" si="4"/>
        <v>#REF!</v>
      </c>
      <c r="I26" s="361" t="e">
        <f t="shared" si="4"/>
        <v>#REF!</v>
      </c>
      <c r="J26" s="361" t="e">
        <f>+J19+J15</f>
        <v>#REF!</v>
      </c>
      <c r="K26" s="361" t="e">
        <f>+K19+K15</f>
        <v>#REF!</v>
      </c>
      <c r="L26" s="361" t="e">
        <f>+L19+L15</f>
        <v>#REF!</v>
      </c>
      <c r="M26" s="362"/>
      <c r="N26" s="920" t="e">
        <f t="shared" ref="N26:V26" si="5">+N19+N15</f>
        <v>#REF!</v>
      </c>
      <c r="O26" s="943" t="e">
        <f t="shared" si="5"/>
        <v>#REF!</v>
      </c>
      <c r="P26" s="943" t="e">
        <f t="shared" si="5"/>
        <v>#REF!</v>
      </c>
      <c r="Q26" s="943" t="e">
        <f t="shared" si="5"/>
        <v>#REF!</v>
      </c>
      <c r="R26" s="943" t="e">
        <f t="shared" si="5"/>
        <v>#REF!</v>
      </c>
      <c r="S26" s="943" t="e">
        <f t="shared" si="5"/>
        <v>#REF!</v>
      </c>
      <c r="T26" s="943" t="e">
        <f t="shared" si="5"/>
        <v>#REF!</v>
      </c>
      <c r="U26" s="943" t="e">
        <f t="shared" si="5"/>
        <v>#REF!</v>
      </c>
      <c r="V26" s="943" t="e">
        <f t="shared" si="5"/>
        <v>#REF!</v>
      </c>
      <c r="W26" s="617" t="s">
        <v>1244</v>
      </c>
      <c r="X26" s="954"/>
      <c r="Y26" s="954"/>
      <c r="Z26" s="954"/>
      <c r="AA26" s="954"/>
      <c r="AB26" s="954"/>
      <c r="AC26" s="954"/>
      <c r="AD26" s="954"/>
      <c r="AE26" s="954"/>
      <c r="AF26" s="954"/>
      <c r="AG26" s="954"/>
    </row>
    <row r="27" spans="2:33" s="360" customFormat="1" ht="10.5" customHeight="1" x14ac:dyDescent="0.2">
      <c r="B27" s="454"/>
      <c r="C27" s="361"/>
      <c r="D27" s="361"/>
      <c r="E27" s="361"/>
      <c r="F27" s="361"/>
      <c r="G27" s="366"/>
      <c r="H27" s="361"/>
      <c r="I27" s="361"/>
      <c r="J27" s="361"/>
      <c r="K27" s="361"/>
      <c r="L27" s="366"/>
      <c r="M27" s="362"/>
      <c r="N27" s="928"/>
      <c r="O27" s="943"/>
      <c r="P27" s="943"/>
      <c r="Q27" s="943"/>
      <c r="R27" s="943"/>
      <c r="S27" s="943"/>
      <c r="T27" s="943"/>
      <c r="U27" s="943"/>
      <c r="V27" s="943"/>
      <c r="W27" s="617" t="s">
        <v>871</v>
      </c>
      <c r="X27" s="954"/>
      <c r="Y27" s="954"/>
      <c r="Z27" s="954"/>
      <c r="AA27" s="954"/>
      <c r="AB27" s="954"/>
      <c r="AC27" s="954"/>
      <c r="AD27" s="954"/>
      <c r="AE27" s="954"/>
      <c r="AF27" s="954"/>
      <c r="AG27" s="954"/>
    </row>
    <row r="28" spans="2:33" s="360" customFormat="1" ht="25.5" customHeight="1" x14ac:dyDescent="0.2">
      <c r="B28" s="454" t="s">
        <v>1243</v>
      </c>
      <c r="C28" s="361" t="e">
        <f t="shared" ref="C28:J28" si="6">+C29+C30</f>
        <v>#REF!</v>
      </c>
      <c r="D28" s="361" t="e">
        <f t="shared" si="6"/>
        <v>#REF!</v>
      </c>
      <c r="E28" s="361" t="e">
        <f t="shared" si="6"/>
        <v>#REF!</v>
      </c>
      <c r="F28" s="361" t="e">
        <f t="shared" si="6"/>
        <v>#REF!</v>
      </c>
      <c r="G28" s="361" t="e">
        <f t="shared" si="6"/>
        <v>#REF!</v>
      </c>
      <c r="H28" s="361" t="e">
        <f t="shared" si="6"/>
        <v>#REF!</v>
      </c>
      <c r="I28" s="361" t="e">
        <f t="shared" si="6"/>
        <v>#REF!</v>
      </c>
      <c r="J28" s="361" t="e">
        <f t="shared" si="6"/>
        <v>#REF!</v>
      </c>
      <c r="K28" s="361" t="e">
        <f>+K29+K30</f>
        <v>#REF!</v>
      </c>
      <c r="L28" s="361" t="e">
        <f>+L29+L30</f>
        <v>#REF!</v>
      </c>
      <c r="M28" s="362"/>
      <c r="N28" s="920" t="e">
        <f t="shared" ref="N28:V28" si="7">+N29+N30</f>
        <v>#REF!</v>
      </c>
      <c r="O28" s="943" t="e">
        <f t="shared" si="7"/>
        <v>#REF!</v>
      </c>
      <c r="P28" s="943" t="e">
        <f t="shared" si="7"/>
        <v>#REF!</v>
      </c>
      <c r="Q28" s="943" t="e">
        <f t="shared" si="7"/>
        <v>#REF!</v>
      </c>
      <c r="R28" s="943" t="e">
        <f t="shared" si="7"/>
        <v>#REF!</v>
      </c>
      <c r="S28" s="943" t="e">
        <f t="shared" si="7"/>
        <v>#REF!</v>
      </c>
      <c r="T28" s="943" t="e">
        <f t="shared" si="7"/>
        <v>#REF!</v>
      </c>
      <c r="U28" s="943" t="e">
        <f t="shared" si="7"/>
        <v>#REF!</v>
      </c>
      <c r="V28" s="943" t="e">
        <f t="shared" si="7"/>
        <v>#REF!</v>
      </c>
      <c r="W28" s="617" t="s">
        <v>1245</v>
      </c>
      <c r="X28" s="954"/>
      <c r="Y28" s="954"/>
      <c r="Z28" s="954"/>
      <c r="AA28" s="954"/>
      <c r="AB28" s="954"/>
      <c r="AC28" s="954"/>
      <c r="AD28" s="954"/>
      <c r="AE28" s="954"/>
      <c r="AF28" s="954"/>
      <c r="AG28" s="954"/>
    </row>
    <row r="29" spans="2:33" s="360" customFormat="1" ht="25.5" customHeight="1" x14ac:dyDescent="0.2">
      <c r="B29" s="618" t="s">
        <v>1478</v>
      </c>
      <c r="C29" s="331" t="e">
        <f>+#REF!/#REF!*100</f>
        <v>#REF!</v>
      </c>
      <c r="D29" s="331" t="e">
        <f>+#REF!/#REF!*100</f>
        <v>#REF!</v>
      </c>
      <c r="E29" s="331" t="e">
        <f>+#REF!/#REF!*100</f>
        <v>#REF!</v>
      </c>
      <c r="F29" s="331" t="e">
        <f>+#REF!/#REF!*100</f>
        <v>#REF!</v>
      </c>
      <c r="G29" s="923" t="e">
        <f>+#REF!/#REF!*100</f>
        <v>#REF!</v>
      </c>
      <c r="H29" s="331" t="e">
        <f>+#REF!/#REF!*100</f>
        <v>#REF!</v>
      </c>
      <c r="I29" s="331" t="e">
        <f>+#REF!/#REF!*100</f>
        <v>#REF!</v>
      </c>
      <c r="J29" s="331" t="e">
        <f>+#REF!/#REF!*100</f>
        <v>#REF!</v>
      </c>
      <c r="K29" s="331" t="e">
        <f>+#REF!/#REF!*100</f>
        <v>#REF!</v>
      </c>
      <c r="L29" s="923" t="e">
        <f>+#REF!/#REF!*100</f>
        <v>#REF!</v>
      </c>
      <c r="M29" s="329"/>
      <c r="N29" s="927" t="e">
        <f>+#REF!/#REF!*100</f>
        <v>#REF!</v>
      </c>
      <c r="O29" s="894" t="e">
        <f>+#REF!/#REF!*100</f>
        <v>#REF!</v>
      </c>
      <c r="P29" s="894" t="e">
        <f>+#REF!/#REF!*100</f>
        <v>#REF!</v>
      </c>
      <c r="Q29" s="894" t="e">
        <f>+#REF!/#REF!*100</f>
        <v>#REF!</v>
      </c>
      <c r="R29" s="894" t="e">
        <f>+#REF!/#REF!*100</f>
        <v>#REF!</v>
      </c>
      <c r="S29" s="894" t="e">
        <f>+#REF!/#REF!*100</f>
        <v>#REF!</v>
      </c>
      <c r="T29" s="894" t="e">
        <f>+#REF!/#REF!*100</f>
        <v>#REF!</v>
      </c>
      <c r="U29" s="894" t="e">
        <f>+#REF!/#REF!*100</f>
        <v>#REF!</v>
      </c>
      <c r="V29" s="894" t="e">
        <f>+#REF!/#REF!*100</f>
        <v>#REF!</v>
      </c>
      <c r="W29" s="619" t="s">
        <v>1479</v>
      </c>
      <c r="X29" s="954"/>
      <c r="Y29" s="954"/>
      <c r="Z29" s="954"/>
      <c r="AA29" s="954"/>
      <c r="AB29" s="954"/>
      <c r="AC29" s="954"/>
      <c r="AD29" s="954"/>
      <c r="AE29" s="954"/>
      <c r="AF29" s="954"/>
      <c r="AG29" s="954"/>
    </row>
    <row r="30" spans="2:33" s="365" customFormat="1" ht="25.5" customHeight="1" x14ac:dyDescent="0.2">
      <c r="B30" s="618" t="s">
        <v>934</v>
      </c>
      <c r="C30" s="331" t="e">
        <f>+#REF!/#REF!*100</f>
        <v>#REF!</v>
      </c>
      <c r="D30" s="331" t="e">
        <f>+#REF!/#REF!*100</f>
        <v>#REF!</v>
      </c>
      <c r="E30" s="331" t="e">
        <f>+#REF!/#REF!*100</f>
        <v>#REF!</v>
      </c>
      <c r="F30" s="331" t="e">
        <f>+#REF!/#REF!*100</f>
        <v>#REF!</v>
      </c>
      <c r="G30" s="331" t="e">
        <f>+#REF!/#REF!*100</f>
        <v>#REF!</v>
      </c>
      <c r="H30" s="331" t="e">
        <f>+#REF!/#REF!*100</f>
        <v>#REF!</v>
      </c>
      <c r="I30" s="331" t="e">
        <f>+#REF!/#REF!*100</f>
        <v>#REF!</v>
      </c>
      <c r="J30" s="331" t="e">
        <f>+#REF!/#REF!*100</f>
        <v>#REF!</v>
      </c>
      <c r="K30" s="331" t="e">
        <f>+#REF!/#REF!*100</f>
        <v>#REF!</v>
      </c>
      <c r="L30" s="923" t="e">
        <f>+#REF!/#REF!*100</f>
        <v>#REF!</v>
      </c>
      <c r="M30" s="329"/>
      <c r="N30" s="927" t="e">
        <f>+#REF!/#REF!*100</f>
        <v>#REF!</v>
      </c>
      <c r="O30" s="894" t="e">
        <f>+#REF!/#REF!*100</f>
        <v>#REF!</v>
      </c>
      <c r="P30" s="894" t="e">
        <f>+#REF!/#REF!*100</f>
        <v>#REF!</v>
      </c>
      <c r="Q30" s="894" t="e">
        <f>+#REF!/#REF!*100</f>
        <v>#REF!</v>
      </c>
      <c r="R30" s="894" t="e">
        <f>+#REF!/#REF!*100</f>
        <v>#REF!</v>
      </c>
      <c r="S30" s="894" t="e">
        <f>+#REF!/#REF!*100</f>
        <v>#REF!</v>
      </c>
      <c r="T30" s="894" t="e">
        <f>+#REF!/#REF!*100</f>
        <v>#REF!</v>
      </c>
      <c r="U30" s="894" t="e">
        <f>+#REF!/#REF!*100</f>
        <v>#REF!</v>
      </c>
      <c r="V30" s="894" t="e">
        <f>+#REF!/#REF!*100</f>
        <v>#REF!</v>
      </c>
      <c r="W30" s="619" t="s">
        <v>1454</v>
      </c>
      <c r="X30" s="954"/>
      <c r="Y30" s="954"/>
      <c r="Z30" s="954"/>
      <c r="AA30" s="954"/>
      <c r="AB30" s="954"/>
      <c r="AC30" s="954"/>
      <c r="AD30" s="954"/>
      <c r="AE30" s="954"/>
      <c r="AF30" s="954"/>
      <c r="AG30" s="954"/>
    </row>
    <row r="31" spans="2:33" s="360" customFormat="1" ht="12" customHeight="1" x14ac:dyDescent="0.2">
      <c r="B31" s="454"/>
      <c r="C31" s="361"/>
      <c r="D31" s="361"/>
      <c r="E31" s="361"/>
      <c r="F31" s="361"/>
      <c r="G31" s="361"/>
      <c r="H31" s="361"/>
      <c r="I31" s="361"/>
      <c r="J31" s="361"/>
      <c r="K31" s="361"/>
      <c r="L31" s="366"/>
      <c r="M31" s="362"/>
      <c r="N31" s="928"/>
      <c r="O31" s="943"/>
      <c r="P31" s="943"/>
      <c r="Q31" s="943"/>
      <c r="R31" s="943"/>
      <c r="S31" s="943"/>
      <c r="T31" s="943"/>
      <c r="U31" s="943"/>
      <c r="V31" s="943"/>
      <c r="W31" s="617" t="s">
        <v>871</v>
      </c>
      <c r="X31" s="954"/>
      <c r="Y31" s="954"/>
      <c r="Z31" s="954"/>
      <c r="AA31" s="954"/>
      <c r="AB31" s="954"/>
      <c r="AC31" s="954"/>
      <c r="AD31" s="954"/>
      <c r="AE31" s="954"/>
      <c r="AF31" s="954"/>
      <c r="AG31" s="954"/>
    </row>
    <row r="32" spans="2:33" s="360" customFormat="1" ht="25.5" customHeight="1" x14ac:dyDescent="0.2">
      <c r="B32" s="454" t="s">
        <v>776</v>
      </c>
      <c r="C32" s="361" t="e">
        <f t="shared" ref="C32:J32" si="8">+C33+C34+C35+C36</f>
        <v>#REF!</v>
      </c>
      <c r="D32" s="361" t="e">
        <f t="shared" si="8"/>
        <v>#REF!</v>
      </c>
      <c r="E32" s="361" t="e">
        <f t="shared" si="8"/>
        <v>#REF!</v>
      </c>
      <c r="F32" s="366" t="e">
        <f t="shared" si="8"/>
        <v>#REF!</v>
      </c>
      <c r="G32" s="366" t="e">
        <f t="shared" si="8"/>
        <v>#REF!</v>
      </c>
      <c r="H32" s="366" t="e">
        <f t="shared" si="8"/>
        <v>#REF!</v>
      </c>
      <c r="I32" s="361" t="e">
        <f t="shared" si="8"/>
        <v>#REF!</v>
      </c>
      <c r="J32" s="361" t="e">
        <f t="shared" si="8"/>
        <v>#REF!</v>
      </c>
      <c r="K32" s="361" t="e">
        <f>+K33+K34+K35+K36</f>
        <v>#REF!</v>
      </c>
      <c r="L32" s="366" t="e">
        <f>+L33+L34+L35+L36</f>
        <v>#REF!</v>
      </c>
      <c r="M32" s="362"/>
      <c r="N32" s="928" t="e">
        <f t="shared" ref="N32:V32" si="9">+N33+N34+N35+N36</f>
        <v>#REF!</v>
      </c>
      <c r="O32" s="943" t="e">
        <f t="shared" si="9"/>
        <v>#REF!</v>
      </c>
      <c r="P32" s="943" t="e">
        <f t="shared" si="9"/>
        <v>#REF!</v>
      </c>
      <c r="Q32" s="943" t="e">
        <f t="shared" si="9"/>
        <v>#REF!</v>
      </c>
      <c r="R32" s="943" t="e">
        <f t="shared" si="9"/>
        <v>#REF!</v>
      </c>
      <c r="S32" s="943" t="e">
        <f t="shared" si="9"/>
        <v>#REF!</v>
      </c>
      <c r="T32" s="943" t="e">
        <f t="shared" si="9"/>
        <v>#REF!</v>
      </c>
      <c r="U32" s="943" t="e">
        <f t="shared" si="9"/>
        <v>#REF!</v>
      </c>
      <c r="V32" s="943" t="e">
        <f t="shared" si="9"/>
        <v>#REF!</v>
      </c>
      <c r="W32" s="617" t="s">
        <v>262</v>
      </c>
      <c r="X32" s="954"/>
      <c r="Y32" s="954"/>
      <c r="Z32" s="954"/>
      <c r="AA32" s="954"/>
      <c r="AB32" s="954"/>
      <c r="AC32" s="954"/>
      <c r="AD32" s="954"/>
      <c r="AE32" s="954"/>
      <c r="AF32" s="954"/>
      <c r="AG32" s="954"/>
    </row>
    <row r="33" spans="2:33" s="360" customFormat="1" ht="25.5" customHeight="1" x14ac:dyDescent="0.2">
      <c r="B33" s="618" t="s">
        <v>1199</v>
      </c>
      <c r="C33" s="331" t="e">
        <f>+#REF!/#REF!*100</f>
        <v>#REF!</v>
      </c>
      <c r="D33" s="331" t="e">
        <f>+#REF!/#REF!*100</f>
        <v>#REF!</v>
      </c>
      <c r="E33" s="331" t="e">
        <f>+#REF!/#REF!*100</f>
        <v>#REF!</v>
      </c>
      <c r="F33" s="331" t="e">
        <f>+#REF!/#REF!*100</f>
        <v>#REF!</v>
      </c>
      <c r="G33" s="331" t="e">
        <f>+#REF!/#REF!*100</f>
        <v>#REF!</v>
      </c>
      <c r="H33" s="331" t="e">
        <f>+#REF!/#REF!*100</f>
        <v>#REF!</v>
      </c>
      <c r="I33" s="923" t="e">
        <f>+#REF!/#REF!*100</f>
        <v>#REF!</v>
      </c>
      <c r="J33" s="923" t="e">
        <f>+#REF!/#REF!*100</f>
        <v>#REF!</v>
      </c>
      <c r="K33" s="923" t="e">
        <f>+#REF!/#REF!*100</f>
        <v>#REF!</v>
      </c>
      <c r="L33" s="923" t="e">
        <f>+#REF!/#REF!*100</f>
        <v>#REF!</v>
      </c>
      <c r="M33" s="329"/>
      <c r="N33" s="924" t="e">
        <f>+#REF!/#REF!*100</f>
        <v>#REF!</v>
      </c>
      <c r="O33" s="894" t="e">
        <f>+#REF!/#REF!*100</f>
        <v>#REF!</v>
      </c>
      <c r="P33" s="894" t="e">
        <f>+#REF!/#REF!*100</f>
        <v>#REF!</v>
      </c>
      <c r="Q33" s="894" t="e">
        <f>+#REF!/#REF!*100</f>
        <v>#REF!</v>
      </c>
      <c r="R33" s="894" t="e">
        <f>+#REF!/#REF!*100</f>
        <v>#REF!</v>
      </c>
      <c r="S33" s="894" t="e">
        <f>+#REF!/#REF!*100</f>
        <v>#REF!</v>
      </c>
      <c r="T33" s="894" t="e">
        <f>+#REF!/#REF!*100</f>
        <v>#REF!</v>
      </c>
      <c r="U33" s="894" t="e">
        <f>+#REF!/#REF!*100</f>
        <v>#REF!</v>
      </c>
      <c r="V33" s="894" t="e">
        <f>+#REF!/#REF!*100</f>
        <v>#REF!</v>
      </c>
      <c r="W33" s="619" t="s">
        <v>1456</v>
      </c>
      <c r="X33" s="954"/>
      <c r="Y33" s="954"/>
      <c r="Z33" s="954"/>
      <c r="AA33" s="954"/>
      <c r="AB33" s="954"/>
      <c r="AC33" s="954"/>
      <c r="AD33" s="954"/>
      <c r="AE33" s="954"/>
      <c r="AF33" s="954"/>
      <c r="AG33" s="954"/>
    </row>
    <row r="34" spans="2:33" s="360" customFormat="1" ht="25.5" customHeight="1" x14ac:dyDescent="0.2">
      <c r="B34" s="618" t="s">
        <v>1200</v>
      </c>
      <c r="C34" s="331" t="e">
        <f>#REF!/#REF!*100</f>
        <v>#REF!</v>
      </c>
      <c r="D34" s="331" t="e">
        <f>#REF!/#REF!*100</f>
        <v>#REF!</v>
      </c>
      <c r="E34" s="331" t="e">
        <f>#REF!/#REF!*100</f>
        <v>#REF!</v>
      </c>
      <c r="F34" s="331" t="e">
        <f>#REF!/#REF!*100</f>
        <v>#REF!</v>
      </c>
      <c r="G34" s="331" t="e">
        <f>#REF!/#REF!*100</f>
        <v>#REF!</v>
      </c>
      <c r="H34" s="331" t="e">
        <f>#REF!/#REF!*100</f>
        <v>#REF!</v>
      </c>
      <c r="I34" s="923" t="e">
        <f>#REF!/#REF!*100</f>
        <v>#REF!</v>
      </c>
      <c r="J34" s="923" t="e">
        <f>#REF!/#REF!*100</f>
        <v>#REF!</v>
      </c>
      <c r="K34" s="923" t="e">
        <f>#REF!/#REF!*100</f>
        <v>#REF!</v>
      </c>
      <c r="L34" s="331" t="e">
        <f>#REF!/#REF!*100</f>
        <v>#REF!</v>
      </c>
      <c r="M34" s="329"/>
      <c r="N34" s="924" t="e">
        <f>#REF!/#REF!*100</f>
        <v>#REF!</v>
      </c>
      <c r="O34" s="894" t="e">
        <f>#REF!/#REF!*100</f>
        <v>#REF!</v>
      </c>
      <c r="P34" s="894" t="e">
        <f>#REF!/#REF!*100</f>
        <v>#REF!</v>
      </c>
      <c r="Q34" s="894" t="e">
        <f>#REF!/#REF!*100</f>
        <v>#REF!</v>
      </c>
      <c r="R34" s="894" t="e">
        <f>#REF!/#REF!*100</f>
        <v>#REF!</v>
      </c>
      <c r="S34" s="894" t="e">
        <f>#REF!/#REF!*100</f>
        <v>#REF!</v>
      </c>
      <c r="T34" s="894" t="e">
        <f>#REF!/#REF!*100</f>
        <v>#REF!</v>
      </c>
      <c r="U34" s="894" t="e">
        <f>#REF!/#REF!*100</f>
        <v>#REF!</v>
      </c>
      <c r="V34" s="894" t="e">
        <f>#REF!/#REF!*100</f>
        <v>#REF!</v>
      </c>
      <c r="W34" s="619" t="s">
        <v>1457</v>
      </c>
      <c r="X34" s="954"/>
      <c r="Y34" s="954"/>
      <c r="Z34" s="954"/>
      <c r="AA34" s="954"/>
      <c r="AB34" s="954"/>
      <c r="AC34" s="954"/>
      <c r="AD34" s="954"/>
      <c r="AE34" s="954"/>
      <c r="AF34" s="954"/>
      <c r="AG34" s="954"/>
    </row>
    <row r="35" spans="2:33" s="360" customFormat="1" ht="25.5" customHeight="1" x14ac:dyDescent="0.2">
      <c r="B35" s="618" t="s">
        <v>712</v>
      </c>
      <c r="C35" s="893" t="e">
        <f>+#REF!/#REF!*100</f>
        <v>#REF!</v>
      </c>
      <c r="D35" s="893" t="e">
        <f>+#REF!/#REF!*100</f>
        <v>#REF!</v>
      </c>
      <c r="E35" s="893" t="e">
        <f>+#REF!/#REF!*100</f>
        <v>#REF!</v>
      </c>
      <c r="F35" s="893" t="e">
        <f>+#REF!/#REF!*100</f>
        <v>#REF!</v>
      </c>
      <c r="G35" s="893" t="e">
        <f>+#REF!/#REF!*100</f>
        <v>#REF!</v>
      </c>
      <c r="H35" s="893" t="e">
        <f>+#REF!/#REF!*100</f>
        <v>#REF!</v>
      </c>
      <c r="I35" s="893" t="e">
        <f>+#REF!/#REF!*100</f>
        <v>#REF!</v>
      </c>
      <c r="J35" s="893" t="e">
        <f>+#REF!/#REF!*100</f>
        <v>#REF!</v>
      </c>
      <c r="K35" s="893" t="e">
        <f>+#REF!/#REF!*100</f>
        <v>#REF!</v>
      </c>
      <c r="L35" s="893" t="e">
        <f>+#REF!/#REF!*100</f>
        <v>#REF!</v>
      </c>
      <c r="M35" s="894"/>
      <c r="N35" s="895" t="e">
        <f>+#REF!/#REF!*100</f>
        <v>#REF!</v>
      </c>
      <c r="O35" s="894" t="e">
        <f>+#REF!/#REF!*100</f>
        <v>#REF!</v>
      </c>
      <c r="P35" s="894" t="e">
        <f>+#REF!/#REF!*100</f>
        <v>#REF!</v>
      </c>
      <c r="Q35" s="894" t="e">
        <f>+#REF!/#REF!*100</f>
        <v>#REF!</v>
      </c>
      <c r="R35" s="894" t="e">
        <f>+#REF!/#REF!*100</f>
        <v>#REF!</v>
      </c>
      <c r="S35" s="894" t="e">
        <f>+#REF!/#REF!*100</f>
        <v>#REF!</v>
      </c>
      <c r="T35" s="894" t="e">
        <f>+#REF!/#REF!*100</f>
        <v>#REF!</v>
      </c>
      <c r="U35" s="894" t="e">
        <f>+#REF!/#REF!*100</f>
        <v>#REF!</v>
      </c>
      <c r="V35" s="894" t="e">
        <f>+#REF!/#REF!*100</f>
        <v>#REF!</v>
      </c>
      <c r="W35" s="619" t="s">
        <v>790</v>
      </c>
      <c r="X35" s="954"/>
      <c r="Y35" s="954"/>
      <c r="Z35" s="954"/>
      <c r="AA35" s="954"/>
      <c r="AB35" s="954"/>
      <c r="AC35" s="954"/>
      <c r="AD35" s="954"/>
      <c r="AE35" s="954"/>
      <c r="AF35" s="954"/>
      <c r="AG35" s="954"/>
    </row>
    <row r="36" spans="2:33" s="360" customFormat="1" ht="25.5" customHeight="1" x14ac:dyDescent="0.2">
      <c r="B36" s="618" t="s">
        <v>849</v>
      </c>
      <c r="C36" s="893" t="e">
        <f>+#REF!/#REF!*100</f>
        <v>#REF!</v>
      </c>
      <c r="D36" s="893" t="e">
        <f>+#REF!/#REF!*100</f>
        <v>#REF!</v>
      </c>
      <c r="E36" s="893" t="e">
        <f>+#REF!/#REF!*100</f>
        <v>#REF!</v>
      </c>
      <c r="F36" s="893" t="e">
        <f>+#REF!/#REF!*100</f>
        <v>#REF!</v>
      </c>
      <c r="G36" s="893" t="e">
        <f>+#REF!/#REF!*100</f>
        <v>#REF!</v>
      </c>
      <c r="H36" s="893" t="e">
        <f>+#REF!/#REF!*100</f>
        <v>#REF!</v>
      </c>
      <c r="I36" s="893" t="e">
        <f>+#REF!/#REF!*100</f>
        <v>#REF!</v>
      </c>
      <c r="J36" s="893" t="e">
        <f>+#REF!/#REF!*100</f>
        <v>#REF!</v>
      </c>
      <c r="K36" s="893" t="e">
        <f>+#REF!/#REF!*100</f>
        <v>#REF!</v>
      </c>
      <c r="L36" s="893" t="e">
        <f>+#REF!/#REF!*100</f>
        <v>#REF!</v>
      </c>
      <c r="M36" s="894"/>
      <c r="N36" s="895" t="e">
        <f>+#REF!/#REF!*100</f>
        <v>#REF!</v>
      </c>
      <c r="O36" s="894" t="e">
        <f>+#REF!/#REF!*100</f>
        <v>#REF!</v>
      </c>
      <c r="P36" s="894" t="e">
        <f>+#REF!/#REF!*100</f>
        <v>#REF!</v>
      </c>
      <c r="Q36" s="894" t="e">
        <f>+#REF!/#REF!*100</f>
        <v>#REF!</v>
      </c>
      <c r="R36" s="894" t="e">
        <f>+#REF!/#REF!*100</f>
        <v>#REF!</v>
      </c>
      <c r="S36" s="894" t="e">
        <f>+#REF!/#REF!*100</f>
        <v>#REF!</v>
      </c>
      <c r="T36" s="894" t="e">
        <f>+#REF!/#REF!*100</f>
        <v>#REF!</v>
      </c>
      <c r="U36" s="894" t="e">
        <f>+#REF!/#REF!*100</f>
        <v>#REF!</v>
      </c>
      <c r="V36" s="894" t="e">
        <f>+#REF!/#REF!*100</f>
        <v>#REF!</v>
      </c>
      <c r="W36" s="619" t="s">
        <v>313</v>
      </c>
      <c r="X36" s="954"/>
      <c r="Y36" s="954"/>
      <c r="Z36" s="954"/>
      <c r="AA36" s="954"/>
      <c r="AB36" s="954"/>
      <c r="AC36" s="954"/>
      <c r="AD36" s="954"/>
      <c r="AE36" s="954"/>
      <c r="AF36" s="954"/>
      <c r="AG36" s="954"/>
    </row>
    <row r="37" spans="2:33" s="360" customFormat="1" ht="24.95" customHeight="1" thickBot="1" x14ac:dyDescent="0.25">
      <c r="B37" s="638"/>
      <c r="C37" s="930"/>
      <c r="D37" s="930"/>
      <c r="E37" s="930"/>
      <c r="F37" s="930"/>
      <c r="G37" s="930"/>
      <c r="H37" s="930"/>
      <c r="I37" s="930"/>
      <c r="J37" s="930"/>
      <c r="K37" s="930"/>
      <c r="L37" s="930"/>
      <c r="M37" s="931"/>
      <c r="N37" s="932"/>
      <c r="O37" s="931"/>
      <c r="P37" s="931"/>
      <c r="Q37" s="931"/>
      <c r="R37" s="931"/>
      <c r="S37" s="931"/>
      <c r="T37" s="931"/>
      <c r="U37" s="931"/>
      <c r="V37" s="931"/>
      <c r="W37" s="953"/>
      <c r="X37" s="954"/>
      <c r="Y37" s="954"/>
      <c r="Z37" s="954"/>
      <c r="AA37" s="954"/>
      <c r="AB37" s="954"/>
      <c r="AC37" s="954"/>
      <c r="AD37" s="954"/>
      <c r="AE37" s="954"/>
      <c r="AF37" s="954"/>
      <c r="AG37" s="954"/>
    </row>
    <row r="38" spans="2:33" s="360" customFormat="1" ht="15" customHeight="1" thickTop="1" x14ac:dyDescent="0.2">
      <c r="B38" s="454"/>
      <c r="C38" s="942"/>
      <c r="D38" s="942"/>
      <c r="E38" s="942"/>
      <c r="F38" s="942"/>
      <c r="G38" s="942"/>
      <c r="H38" s="942"/>
      <c r="I38" s="942"/>
      <c r="J38" s="942"/>
      <c r="K38" s="942"/>
      <c r="L38" s="942"/>
      <c r="M38" s="943"/>
      <c r="N38" s="944"/>
      <c r="O38" s="943"/>
      <c r="P38" s="943"/>
      <c r="Q38" s="943"/>
      <c r="R38" s="943"/>
      <c r="S38" s="943"/>
      <c r="T38" s="943"/>
      <c r="U38" s="943"/>
      <c r="V38" s="943"/>
      <c r="W38" s="617" t="s">
        <v>871</v>
      </c>
      <c r="X38" s="954"/>
      <c r="Y38" s="954"/>
      <c r="Z38" s="954"/>
      <c r="AA38" s="954"/>
      <c r="AB38" s="954"/>
      <c r="AC38" s="954"/>
      <c r="AD38" s="954"/>
      <c r="AE38" s="954"/>
      <c r="AF38" s="954"/>
      <c r="AG38" s="954"/>
    </row>
    <row r="39" spans="2:33" s="365" customFormat="1" ht="25.5" customHeight="1" x14ac:dyDescent="0.2">
      <c r="B39" s="455" t="s">
        <v>564</v>
      </c>
      <c r="C39" s="942"/>
      <c r="D39" s="942"/>
      <c r="E39" s="942"/>
      <c r="F39" s="942"/>
      <c r="G39" s="942"/>
      <c r="H39" s="942"/>
      <c r="I39" s="942"/>
      <c r="J39" s="942"/>
      <c r="K39" s="942"/>
      <c r="L39" s="942"/>
      <c r="M39" s="943"/>
      <c r="N39" s="944"/>
      <c r="O39" s="943"/>
      <c r="P39" s="943"/>
      <c r="Q39" s="943"/>
      <c r="R39" s="943"/>
      <c r="S39" s="943"/>
      <c r="T39" s="957"/>
      <c r="U39" s="957"/>
      <c r="V39" s="957"/>
      <c r="W39" s="379" t="s">
        <v>565</v>
      </c>
      <c r="X39" s="954"/>
      <c r="Y39" s="954"/>
      <c r="Z39" s="954"/>
      <c r="AA39" s="954"/>
      <c r="AB39" s="954"/>
      <c r="AC39" s="954"/>
      <c r="AD39" s="954"/>
      <c r="AE39" s="954"/>
      <c r="AF39" s="954"/>
      <c r="AG39" s="954"/>
    </row>
    <row r="40" spans="2:33" s="360" customFormat="1" ht="10.5" customHeight="1" x14ac:dyDescent="0.2">
      <c r="B40" s="454"/>
      <c r="C40" s="942"/>
      <c r="D40" s="942"/>
      <c r="E40" s="942"/>
      <c r="F40" s="942"/>
      <c r="G40" s="942"/>
      <c r="H40" s="942"/>
      <c r="I40" s="942"/>
      <c r="J40" s="942"/>
      <c r="K40" s="942"/>
      <c r="L40" s="942"/>
      <c r="M40" s="943"/>
      <c r="N40" s="944"/>
      <c r="O40" s="943"/>
      <c r="P40" s="957"/>
      <c r="Q40" s="943"/>
      <c r="R40" s="943"/>
      <c r="S40" s="943"/>
      <c r="T40" s="957"/>
      <c r="U40" s="957"/>
      <c r="V40" s="957"/>
      <c r="W40" s="617" t="s">
        <v>871</v>
      </c>
      <c r="X40" s="954"/>
      <c r="Y40" s="954"/>
      <c r="Z40" s="954"/>
      <c r="AA40" s="954"/>
      <c r="AB40" s="954"/>
      <c r="AC40" s="954"/>
      <c r="AD40" s="954"/>
      <c r="AE40" s="954"/>
      <c r="AF40" s="954"/>
      <c r="AG40" s="954"/>
    </row>
    <row r="41" spans="2:33" s="365" customFormat="1" ht="25.5" customHeight="1" x14ac:dyDescent="0.2">
      <c r="B41" s="618" t="s">
        <v>1241</v>
      </c>
      <c r="C41" s="893" t="e">
        <f>+#REF!/#REF!</f>
        <v>#REF!</v>
      </c>
      <c r="D41" s="893" t="e">
        <f>+#REF!/#REF!</f>
        <v>#REF!</v>
      </c>
      <c r="E41" s="893" t="e">
        <f>+#REF!/#REF!</f>
        <v>#REF!</v>
      </c>
      <c r="F41" s="893" t="e">
        <f>+#REF!/#REF!</f>
        <v>#REF!</v>
      </c>
      <c r="G41" s="893" t="e">
        <f>+#REF!/#REF!</f>
        <v>#REF!</v>
      </c>
      <c r="H41" s="893" t="e">
        <f>+#REF!/#REF!</f>
        <v>#REF!</v>
      </c>
      <c r="I41" s="893" t="e">
        <f>+#REF!/#REF!</f>
        <v>#REF!</v>
      </c>
      <c r="J41" s="893" t="e">
        <f>+#REF!/#REF!</f>
        <v>#REF!</v>
      </c>
      <c r="K41" s="893" t="e">
        <f>+#REF!/#REF!</f>
        <v>#REF!</v>
      </c>
      <c r="L41" s="893" t="e">
        <f>+#REF!/#REF!</f>
        <v>#REF!</v>
      </c>
      <c r="M41" s="894"/>
      <c r="N41" s="895" t="e">
        <f>+#REF!/#REF!</f>
        <v>#REF!</v>
      </c>
      <c r="O41" s="894" t="e">
        <f>+#REF!/#REF!</f>
        <v>#REF!</v>
      </c>
      <c r="P41" s="894" t="e">
        <f>+#REF!/#REF!</f>
        <v>#REF!</v>
      </c>
      <c r="Q41" s="894" t="e">
        <f>+#REF!/#REF!</f>
        <v>#REF!</v>
      </c>
      <c r="R41" s="894" t="e">
        <f>+#REF!/#REF!</f>
        <v>#REF!</v>
      </c>
      <c r="S41" s="894" t="e">
        <f>+#REF!/#REF!</f>
        <v>#REF!</v>
      </c>
      <c r="T41" s="894" t="e">
        <f>+#REF!/#REF!</f>
        <v>#REF!</v>
      </c>
      <c r="U41" s="894" t="e">
        <f>+#REF!/#REF!</f>
        <v>#REF!</v>
      </c>
      <c r="V41" s="894" t="e">
        <f>+#REF!/#REF!</f>
        <v>#REF!</v>
      </c>
      <c r="W41" s="619" t="s">
        <v>570</v>
      </c>
      <c r="X41" s="954"/>
      <c r="Y41" s="954"/>
      <c r="Z41" s="954"/>
      <c r="AA41" s="954"/>
      <c r="AB41" s="954"/>
      <c r="AC41" s="954"/>
      <c r="AD41" s="954"/>
      <c r="AE41" s="954"/>
      <c r="AF41" s="954"/>
      <c r="AG41" s="954"/>
    </row>
    <row r="42" spans="2:33" s="360" customFormat="1" ht="12" customHeight="1" x14ac:dyDescent="0.2">
      <c r="B42" s="454"/>
      <c r="C42" s="942"/>
      <c r="D42" s="942"/>
      <c r="E42" s="942"/>
      <c r="F42" s="942"/>
      <c r="G42" s="942"/>
      <c r="H42" s="942"/>
      <c r="I42" s="942"/>
      <c r="J42" s="942"/>
      <c r="K42" s="942"/>
      <c r="L42" s="942"/>
      <c r="M42" s="943"/>
      <c r="N42" s="944"/>
      <c r="O42" s="943"/>
      <c r="P42" s="943"/>
      <c r="Q42" s="943"/>
      <c r="R42" s="957"/>
      <c r="S42" s="957"/>
      <c r="T42" s="943"/>
      <c r="U42" s="943"/>
      <c r="V42" s="943"/>
      <c r="W42" s="617"/>
      <c r="X42" s="954"/>
      <c r="Y42" s="954"/>
      <c r="Z42" s="954"/>
      <c r="AA42" s="954"/>
      <c r="AB42" s="954"/>
      <c r="AC42" s="954"/>
      <c r="AD42" s="954"/>
      <c r="AE42" s="954"/>
      <c r="AF42" s="954"/>
      <c r="AG42" s="954"/>
    </row>
    <row r="43" spans="2:33" s="365" customFormat="1" ht="25.5" customHeight="1" x14ac:dyDescent="0.2">
      <c r="B43" s="618" t="s">
        <v>120</v>
      </c>
      <c r="C43" s="893"/>
      <c r="D43" s="893" t="e">
        <f>+#REF!/جدول1!#REF!/10</f>
        <v>#REF!</v>
      </c>
      <c r="E43" s="893" t="e">
        <f>+#REF!/جدول1!#REF!/10</f>
        <v>#REF!</v>
      </c>
      <c r="F43" s="893" t="e">
        <f>+#REF!/جدول1!#REF!/10</f>
        <v>#REF!</v>
      </c>
      <c r="G43" s="893" t="e">
        <f>+#REF!/جدول1!#REF!/10</f>
        <v>#REF!</v>
      </c>
      <c r="H43" s="893" t="e">
        <f>+#REF!/جدول1!#REF!/10</f>
        <v>#REF!</v>
      </c>
      <c r="I43" s="893" t="e">
        <f>+#REF!/جدول1!#REF!/10</f>
        <v>#REF!</v>
      </c>
      <c r="J43" s="893" t="e">
        <f>+#REF!/جدول1!#REF!/10</f>
        <v>#REF!</v>
      </c>
      <c r="K43" s="893" t="e">
        <f>+#REF!/جدول1!#REF!/10</f>
        <v>#REF!</v>
      </c>
      <c r="L43" s="893" t="e">
        <f>+#REF!/جدول1!#REF!/10</f>
        <v>#REF!</v>
      </c>
      <c r="M43" s="894"/>
      <c r="N43" s="894" t="e">
        <f>+#REF!/جدول1!#REF!/10</f>
        <v>#REF!</v>
      </c>
      <c r="O43" s="893" t="e">
        <f>+#REF!/جدول1!#REF!/10</f>
        <v>#REF!</v>
      </c>
      <c r="P43" s="893" t="e">
        <f>+#REF!/جدول1!C21/10</f>
        <v>#REF!</v>
      </c>
      <c r="Q43" s="893" t="e">
        <f>+#REF!/جدول1!D21/10</f>
        <v>#REF!</v>
      </c>
      <c r="R43" s="893" t="e">
        <f>+#REF!/جدول1!E21/10</f>
        <v>#REF!</v>
      </c>
      <c r="S43" s="893" t="e">
        <f>+#REF!/جدول1!F21/10</f>
        <v>#REF!</v>
      </c>
      <c r="T43" s="893" t="e">
        <f>+#REF!/جدول1!G21/10</f>
        <v>#REF!</v>
      </c>
      <c r="U43" s="894" t="s">
        <v>851</v>
      </c>
      <c r="V43" s="894" t="s">
        <v>851</v>
      </c>
      <c r="W43" s="619" t="s">
        <v>571</v>
      </c>
      <c r="X43" s="954"/>
      <c r="Y43" s="954"/>
      <c r="Z43" s="954"/>
      <c r="AA43" s="954"/>
      <c r="AB43" s="954"/>
      <c r="AC43" s="954"/>
      <c r="AD43" s="954"/>
      <c r="AE43" s="954"/>
      <c r="AF43" s="954"/>
      <c r="AG43" s="954"/>
    </row>
    <row r="44" spans="2:33" s="360" customFormat="1" ht="12" customHeight="1" x14ac:dyDescent="0.2">
      <c r="B44" s="454"/>
      <c r="C44" s="942"/>
      <c r="D44" s="942"/>
      <c r="E44" s="942"/>
      <c r="F44" s="942"/>
      <c r="G44" s="942"/>
      <c r="H44" s="942"/>
      <c r="I44" s="893"/>
      <c r="J44" s="893"/>
      <c r="K44" s="893"/>
      <c r="L44" s="893"/>
      <c r="M44" s="894"/>
      <c r="N44" s="894"/>
      <c r="O44" s="894"/>
      <c r="P44" s="894"/>
      <c r="Q44" s="894"/>
      <c r="R44" s="894"/>
      <c r="S44" s="894"/>
      <c r="T44" s="894"/>
      <c r="U44" s="958"/>
      <c r="V44" s="958"/>
      <c r="W44" s="617" t="s">
        <v>871</v>
      </c>
      <c r="X44" s="954"/>
      <c r="Y44" s="954"/>
      <c r="Z44" s="954"/>
      <c r="AA44" s="954"/>
      <c r="AB44" s="954"/>
      <c r="AC44" s="954"/>
      <c r="AD44" s="954"/>
      <c r="AE44" s="954"/>
      <c r="AF44" s="954"/>
      <c r="AG44" s="954"/>
    </row>
    <row r="45" spans="2:33" s="360" customFormat="1" ht="25.5" customHeight="1" x14ac:dyDescent="0.2">
      <c r="B45" s="618" t="s">
        <v>1050</v>
      </c>
      <c r="C45" s="893" t="e">
        <f>((جدول1!#REF!*1000)/#REF!)</f>
        <v>#REF!</v>
      </c>
      <c r="D45" s="893" t="e">
        <f>((جدول1!#REF!*1000)/#REF!)</f>
        <v>#REF!</v>
      </c>
      <c r="E45" s="893" t="e">
        <f>((جدول1!#REF!*1000)/#REF!)</f>
        <v>#REF!</v>
      </c>
      <c r="F45" s="893" t="e">
        <f>((جدول1!#REF!*1000)/#REF!)</f>
        <v>#REF!</v>
      </c>
      <c r="G45" s="893" t="e">
        <f>((جدول1!#REF!*1000)/#REF!)</f>
        <v>#REF!</v>
      </c>
      <c r="H45" s="893" t="e">
        <f>((جدول1!#REF!*1000)/#REF!)</f>
        <v>#REF!</v>
      </c>
      <c r="I45" s="893" t="e">
        <f>((جدول1!#REF!*1000)/#REF!)</f>
        <v>#REF!</v>
      </c>
      <c r="J45" s="893" t="e">
        <f>((جدول1!#REF!*1000)/#REF!)</f>
        <v>#REF!</v>
      </c>
      <c r="K45" s="893" t="e">
        <f>((جدول1!#REF!*1000)/#REF!)</f>
        <v>#REF!</v>
      </c>
      <c r="L45" s="893" t="e">
        <f>((جدول1!#REF!*1000)/#REF!)</f>
        <v>#REF!</v>
      </c>
      <c r="M45" s="894"/>
      <c r="N45" s="894" t="e">
        <f>((جدول1!#REF!*1000)/#REF!)</f>
        <v>#REF!</v>
      </c>
      <c r="O45" s="893" t="e">
        <f>((جدول1!#REF!*1000)/#REF!)</f>
        <v>#REF!</v>
      </c>
      <c r="P45" s="893" t="e">
        <f>((جدول1!C21*1000)/#REF!)</f>
        <v>#REF!</v>
      </c>
      <c r="Q45" s="893" t="e">
        <f>((جدول1!D21*1000)/#REF!)</f>
        <v>#REF!</v>
      </c>
      <c r="R45" s="893" t="e">
        <f>((جدول1!E21*1000)/#REF!)</f>
        <v>#REF!</v>
      </c>
      <c r="S45" s="893" t="e">
        <f>((جدول1!F21*1000)/#REF!)</f>
        <v>#REF!</v>
      </c>
      <c r="T45" s="904" t="e">
        <f>((جدول1!G21*1000)/#REF!)</f>
        <v>#REF!</v>
      </c>
      <c r="U45" s="894" t="s">
        <v>851</v>
      </c>
      <c r="V45" s="894" t="s">
        <v>851</v>
      </c>
      <c r="W45" s="619" t="s">
        <v>1051</v>
      </c>
      <c r="X45" s="954"/>
      <c r="Y45" s="954"/>
      <c r="Z45" s="954"/>
      <c r="AA45" s="954"/>
      <c r="AB45" s="954"/>
      <c r="AC45" s="954"/>
      <c r="AD45" s="954"/>
      <c r="AE45" s="954"/>
      <c r="AF45" s="954"/>
      <c r="AG45" s="954"/>
    </row>
    <row r="46" spans="2:33" s="360" customFormat="1" ht="12" customHeight="1" x14ac:dyDescent="0.2">
      <c r="B46" s="454"/>
      <c r="C46" s="942"/>
      <c r="D46" s="942"/>
      <c r="E46" s="942"/>
      <c r="F46" s="942"/>
      <c r="G46" s="942"/>
      <c r="H46" s="942"/>
      <c r="I46" s="893"/>
      <c r="J46" s="893"/>
      <c r="K46" s="893"/>
      <c r="L46" s="893"/>
      <c r="M46" s="894"/>
      <c r="N46" s="894"/>
      <c r="O46" s="894"/>
      <c r="P46" s="958"/>
      <c r="Q46" s="894"/>
      <c r="R46" s="894"/>
      <c r="S46" s="894"/>
      <c r="T46" s="958"/>
      <c r="U46" s="894"/>
      <c r="V46" s="894"/>
      <c r="W46" s="617"/>
      <c r="X46" s="954"/>
      <c r="Y46" s="954"/>
      <c r="Z46" s="954"/>
      <c r="AA46" s="954"/>
      <c r="AB46" s="954"/>
      <c r="AC46" s="954"/>
      <c r="AD46" s="954"/>
      <c r="AE46" s="954"/>
      <c r="AF46" s="954"/>
      <c r="AG46" s="954"/>
    </row>
    <row r="47" spans="2:33" s="365" customFormat="1" ht="25.5" customHeight="1" x14ac:dyDescent="0.2">
      <c r="B47" s="618" t="s">
        <v>101</v>
      </c>
      <c r="C47" s="893"/>
      <c r="D47" s="893" t="e">
        <f>+#REF!/جدول1!#REF!/10</f>
        <v>#REF!</v>
      </c>
      <c r="E47" s="893" t="e">
        <f>+#REF!/جدول1!#REF!/10</f>
        <v>#REF!</v>
      </c>
      <c r="F47" s="893" t="e">
        <f>+#REF!/جدول1!#REF!/10</f>
        <v>#REF!</v>
      </c>
      <c r="G47" s="893" t="e">
        <f>+#REF!/جدول1!#REF!/10</f>
        <v>#REF!</v>
      </c>
      <c r="H47" s="893" t="e">
        <f>+#REF!/جدول1!#REF!/10</f>
        <v>#REF!</v>
      </c>
      <c r="I47" s="893" t="e">
        <f>+#REF!/جدول1!#REF!/10</f>
        <v>#REF!</v>
      </c>
      <c r="J47" s="893" t="e">
        <f>+#REF!/جدول1!#REF!/10</f>
        <v>#REF!</v>
      </c>
      <c r="K47" s="893" t="e">
        <f>+#REF!/جدول1!#REF!/10</f>
        <v>#REF!</v>
      </c>
      <c r="L47" s="893" t="e">
        <f>+#REF!/جدول1!#REF!/10</f>
        <v>#REF!</v>
      </c>
      <c r="M47" s="894"/>
      <c r="N47" s="894" t="e">
        <f>+#REF!/جدول1!#REF!/10</f>
        <v>#REF!</v>
      </c>
      <c r="O47" s="893" t="e">
        <f>+#REF!/جدول1!#REF!/10</f>
        <v>#REF!</v>
      </c>
      <c r="P47" s="893" t="e">
        <f>+#REF!/جدول1!C21/10</f>
        <v>#REF!</v>
      </c>
      <c r="Q47" s="893" t="e">
        <f>+#REF!/جدول1!D21/10</f>
        <v>#REF!</v>
      </c>
      <c r="R47" s="893" t="e">
        <f>+#REF!/جدول1!E21/10</f>
        <v>#REF!</v>
      </c>
      <c r="S47" s="893" t="e">
        <f>+#REF!/جدول1!F21/10</f>
        <v>#REF!</v>
      </c>
      <c r="T47" s="893" t="e">
        <f>+#REF!/جدول1!G21/10</f>
        <v>#REF!</v>
      </c>
      <c r="U47" s="894" t="s">
        <v>851</v>
      </c>
      <c r="V47" s="894" t="s">
        <v>851</v>
      </c>
      <c r="W47" s="619" t="s">
        <v>102</v>
      </c>
      <c r="X47" s="954"/>
      <c r="Y47" s="954"/>
      <c r="Z47" s="954"/>
      <c r="AA47" s="954"/>
      <c r="AB47" s="954"/>
      <c r="AC47" s="954"/>
      <c r="AD47" s="954"/>
      <c r="AE47" s="954"/>
      <c r="AF47" s="954"/>
      <c r="AG47" s="954"/>
    </row>
    <row r="48" spans="2:33" s="365" customFormat="1" ht="24.95" customHeight="1" thickBot="1" x14ac:dyDescent="0.25">
      <c r="B48" s="638"/>
      <c r="C48" s="930"/>
      <c r="D48" s="930"/>
      <c r="E48" s="930"/>
      <c r="F48" s="930"/>
      <c r="G48" s="930"/>
      <c r="H48" s="930"/>
      <c r="I48" s="930"/>
      <c r="J48" s="930"/>
      <c r="K48" s="930"/>
      <c r="L48" s="930"/>
      <c r="M48" s="931"/>
      <c r="N48" s="932"/>
      <c r="O48" s="931"/>
      <c r="P48" s="931"/>
      <c r="Q48" s="931"/>
      <c r="R48" s="931"/>
      <c r="S48" s="931"/>
      <c r="T48" s="931"/>
      <c r="U48" s="931"/>
      <c r="V48" s="931"/>
      <c r="W48" s="953"/>
      <c r="X48" s="954"/>
      <c r="Y48" s="954"/>
      <c r="Z48" s="954"/>
      <c r="AA48" s="954"/>
      <c r="AB48" s="954"/>
      <c r="AC48" s="954"/>
      <c r="AD48" s="954"/>
      <c r="AE48" s="954"/>
      <c r="AF48" s="954"/>
      <c r="AG48" s="954"/>
    </row>
    <row r="49" spans="2:33" s="360" customFormat="1" ht="15" customHeight="1" thickTop="1" x14ac:dyDescent="0.2">
      <c r="B49" s="964"/>
      <c r="C49" s="959"/>
      <c r="D49" s="959"/>
      <c r="E49" s="959"/>
      <c r="F49" s="959"/>
      <c r="G49" s="959"/>
      <c r="H49" s="959"/>
      <c r="I49" s="959"/>
      <c r="J49" s="959"/>
      <c r="K49" s="959"/>
      <c r="L49" s="959"/>
      <c r="M49" s="960"/>
      <c r="N49" s="961"/>
      <c r="O49" s="960"/>
      <c r="P49" s="960"/>
      <c r="Q49" s="960"/>
      <c r="R49" s="960"/>
      <c r="S49" s="960"/>
      <c r="T49" s="960"/>
      <c r="U49" s="960"/>
      <c r="V49" s="960"/>
      <c r="W49" s="966" t="s">
        <v>871</v>
      </c>
      <c r="X49" s="954"/>
      <c r="Y49" s="954"/>
      <c r="Z49" s="954"/>
      <c r="AA49" s="954"/>
      <c r="AB49" s="954"/>
      <c r="AC49" s="954"/>
      <c r="AD49" s="954"/>
      <c r="AE49" s="954"/>
      <c r="AF49" s="954"/>
      <c r="AG49" s="954"/>
    </row>
    <row r="50" spans="2:33" s="365" customFormat="1" ht="24.95" customHeight="1" x14ac:dyDescent="0.2">
      <c r="B50" s="455" t="s">
        <v>1049</v>
      </c>
      <c r="C50" s="942"/>
      <c r="D50" s="942"/>
      <c r="E50" s="942"/>
      <c r="F50" s="942"/>
      <c r="G50" s="942"/>
      <c r="H50" s="942"/>
      <c r="I50" s="942"/>
      <c r="J50" s="942"/>
      <c r="K50" s="942"/>
      <c r="L50" s="942"/>
      <c r="M50" s="943"/>
      <c r="N50" s="944"/>
      <c r="O50" s="943"/>
      <c r="P50" s="943"/>
      <c r="Q50" s="943"/>
      <c r="R50" s="943"/>
      <c r="S50" s="943"/>
      <c r="T50" s="943"/>
      <c r="U50" s="943"/>
      <c r="V50" s="943"/>
      <c r="W50" s="379" t="s">
        <v>572</v>
      </c>
      <c r="X50" s="954"/>
      <c r="Y50" s="954"/>
      <c r="Z50" s="954"/>
      <c r="AA50" s="954"/>
      <c r="AB50" s="954"/>
      <c r="AC50" s="954"/>
      <c r="AD50" s="954"/>
      <c r="AE50" s="954"/>
      <c r="AF50" s="954"/>
      <c r="AG50" s="954"/>
    </row>
    <row r="51" spans="2:33" s="360" customFormat="1" ht="15" customHeight="1" x14ac:dyDescent="0.2">
      <c r="B51" s="454"/>
      <c r="C51" s="942"/>
      <c r="D51" s="942"/>
      <c r="E51" s="942"/>
      <c r="F51" s="942"/>
      <c r="G51" s="942"/>
      <c r="H51" s="942"/>
      <c r="I51" s="942"/>
      <c r="J51" s="942"/>
      <c r="K51" s="942"/>
      <c r="L51" s="942"/>
      <c r="M51" s="943"/>
      <c r="N51" s="944"/>
      <c r="O51" s="943"/>
      <c r="P51" s="943"/>
      <c r="Q51" s="943"/>
      <c r="R51" s="943"/>
      <c r="S51" s="943"/>
      <c r="T51" s="943"/>
      <c r="U51" s="943"/>
      <c r="V51" s="943"/>
      <c r="W51" s="617" t="s">
        <v>871</v>
      </c>
      <c r="X51" s="954"/>
      <c r="Y51" s="954"/>
      <c r="Z51" s="954"/>
      <c r="AA51" s="954"/>
      <c r="AB51" s="954"/>
      <c r="AC51" s="954"/>
      <c r="AD51" s="954"/>
      <c r="AE51" s="954"/>
      <c r="AF51" s="954"/>
      <c r="AG51" s="954"/>
    </row>
    <row r="52" spans="2:33" s="365" customFormat="1" ht="25.5" customHeight="1" x14ac:dyDescent="0.2">
      <c r="B52" s="618" t="s">
        <v>587</v>
      </c>
      <c r="C52" s="893" t="e">
        <f>+#REF!/(#REF!+#REF!)*100</f>
        <v>#REF!</v>
      </c>
      <c r="D52" s="893" t="e">
        <f>+#REF!/(#REF!+#REF!)*100</f>
        <v>#REF!</v>
      </c>
      <c r="E52" s="893" t="e">
        <f>+#REF!/(#REF!+#REF!)*100</f>
        <v>#REF!</v>
      </c>
      <c r="F52" s="893" t="e">
        <f>+#REF!/(#REF!+#REF!)*100</f>
        <v>#REF!</v>
      </c>
      <c r="G52" s="893" t="e">
        <f>+#REF!/(#REF!+#REF!)*100</f>
        <v>#REF!</v>
      </c>
      <c r="H52" s="893" t="e">
        <f>+#REF!/(#REF!+#REF!)*100</f>
        <v>#REF!</v>
      </c>
      <c r="I52" s="893" t="e">
        <f>+#REF!/(#REF!+#REF!)*100</f>
        <v>#REF!</v>
      </c>
      <c r="J52" s="893" t="e">
        <f>+#REF!/(#REF!+#REF!)*100</f>
        <v>#REF!</v>
      </c>
      <c r="K52" s="893" t="e">
        <f>+#REF!/(#REF!+#REF!)*100</f>
        <v>#REF!</v>
      </c>
      <c r="L52" s="893" t="e">
        <f>+#REF!/(#REF!+#REF!)*100</f>
        <v>#REF!</v>
      </c>
      <c r="M52" s="894"/>
      <c r="N52" s="895" t="e">
        <f>+#REF!/(#REF!+#REF!)*100</f>
        <v>#REF!</v>
      </c>
      <c r="O52" s="894" t="e">
        <f>+#REF!/(#REF!+#REF!)*100</f>
        <v>#REF!</v>
      </c>
      <c r="P52" s="894" t="e">
        <f>+#REF!/(#REF!+#REF!)*100</f>
        <v>#REF!</v>
      </c>
      <c r="Q52" s="894" t="e">
        <f>+#REF!/(#REF!+#REF!)*100</f>
        <v>#REF!</v>
      </c>
      <c r="R52" s="894" t="e">
        <f>+#REF!/(#REF!+#REF!)*100</f>
        <v>#REF!</v>
      </c>
      <c r="S52" s="894" t="e">
        <f>+#REF!/(#REF!+#REF!)*100</f>
        <v>#REF!</v>
      </c>
      <c r="T52" s="894" t="e">
        <f>+#REF!/(#REF!+#REF!)*100</f>
        <v>#REF!</v>
      </c>
      <c r="U52" s="894" t="e">
        <f>+#REF!/(#REF!+#REF!)*100</f>
        <v>#REF!</v>
      </c>
      <c r="V52" s="894" t="e">
        <f>+#REF!/(#REF!+#REF!)*100</f>
        <v>#REF!</v>
      </c>
      <c r="W52" s="619" t="s">
        <v>588</v>
      </c>
      <c r="X52" s="954"/>
      <c r="Y52" s="954"/>
      <c r="Z52" s="954"/>
      <c r="AA52" s="954"/>
      <c r="AB52" s="954"/>
      <c r="AC52" s="954"/>
      <c r="AD52" s="954"/>
      <c r="AE52" s="954"/>
      <c r="AF52" s="954"/>
      <c r="AG52" s="954"/>
    </row>
    <row r="53" spans="2:33" s="360" customFormat="1" ht="15" customHeight="1" x14ac:dyDescent="0.2">
      <c r="B53" s="454"/>
      <c r="C53" s="942"/>
      <c r="D53" s="942"/>
      <c r="E53" s="942"/>
      <c r="F53" s="942"/>
      <c r="G53" s="942"/>
      <c r="H53" s="942"/>
      <c r="I53" s="942"/>
      <c r="J53" s="942"/>
      <c r="K53" s="942"/>
      <c r="L53" s="942"/>
      <c r="M53" s="943"/>
      <c r="N53" s="944"/>
      <c r="O53" s="943"/>
      <c r="P53" s="943"/>
      <c r="Q53" s="943"/>
      <c r="R53" s="943"/>
      <c r="S53" s="943"/>
      <c r="T53" s="943"/>
      <c r="U53" s="943"/>
      <c r="V53" s="943"/>
      <c r="W53" s="617" t="s">
        <v>871</v>
      </c>
      <c r="X53" s="954"/>
      <c r="Y53" s="954"/>
      <c r="Z53" s="954"/>
      <c r="AA53" s="954"/>
      <c r="AB53" s="954"/>
      <c r="AC53" s="954"/>
      <c r="AD53" s="954"/>
      <c r="AE53" s="954"/>
      <c r="AF53" s="954"/>
      <c r="AG53" s="954"/>
    </row>
    <row r="54" spans="2:33" s="365" customFormat="1" ht="25.5" customHeight="1" x14ac:dyDescent="0.2">
      <c r="B54" s="618" t="s">
        <v>573</v>
      </c>
      <c r="C54" s="893" t="e">
        <f>+#REF!/(#REF!+#REF!)*100</f>
        <v>#REF!</v>
      </c>
      <c r="D54" s="893" t="e">
        <f>+#REF!/(#REF!+#REF!)*100</f>
        <v>#REF!</v>
      </c>
      <c r="E54" s="893" t="e">
        <f>+#REF!/(#REF!+#REF!)*100</f>
        <v>#REF!</v>
      </c>
      <c r="F54" s="893" t="e">
        <f>+#REF!/(#REF!+#REF!)*100</f>
        <v>#REF!</v>
      </c>
      <c r="G54" s="893" t="e">
        <f>+#REF!/(#REF!+#REF!)*100</f>
        <v>#REF!</v>
      </c>
      <c r="H54" s="893" t="e">
        <f>+#REF!/(#REF!+#REF!)*100</f>
        <v>#REF!</v>
      </c>
      <c r="I54" s="893" t="e">
        <f>+#REF!/(#REF!+#REF!)*100</f>
        <v>#REF!</v>
      </c>
      <c r="J54" s="893" t="e">
        <f>+#REF!/(#REF!+#REF!)*100</f>
        <v>#REF!</v>
      </c>
      <c r="K54" s="893" t="e">
        <f>+#REF!/(#REF!+#REF!)*100</f>
        <v>#REF!</v>
      </c>
      <c r="L54" s="893" t="e">
        <f>+#REF!/(#REF!+#REF!)*100</f>
        <v>#REF!</v>
      </c>
      <c r="M54" s="894"/>
      <c r="N54" s="895" t="e">
        <f>+#REF!/(#REF!+#REF!)*100</f>
        <v>#REF!</v>
      </c>
      <c r="O54" s="894" t="e">
        <f>+#REF!/(#REF!+#REF!)*100</f>
        <v>#REF!</v>
      </c>
      <c r="P54" s="894" t="e">
        <f>+#REF!/(#REF!+#REF!)*100</f>
        <v>#REF!</v>
      </c>
      <c r="Q54" s="894" t="e">
        <f>+#REF!/(#REF!+#REF!)*100</f>
        <v>#REF!</v>
      </c>
      <c r="R54" s="958" t="e">
        <f>+#REF!/(#REF!+#REF!)*100</f>
        <v>#REF!</v>
      </c>
      <c r="S54" s="894" t="e">
        <f>+#REF!/(#REF!+#REF!)*100</f>
        <v>#REF!</v>
      </c>
      <c r="T54" s="894" t="e">
        <f>+#REF!/(#REF!+#REF!)*100</f>
        <v>#REF!</v>
      </c>
      <c r="U54" s="894" t="e">
        <f>+#REF!/(#REF!+#REF!)*100</f>
        <v>#REF!</v>
      </c>
      <c r="V54" s="894" t="e">
        <f>+#REF!/(#REF!+#REF!)*100</f>
        <v>#REF!</v>
      </c>
      <c r="W54" s="619" t="s">
        <v>290</v>
      </c>
      <c r="X54" s="954"/>
      <c r="Y54" s="954"/>
      <c r="Z54" s="954"/>
      <c r="AA54" s="954"/>
      <c r="AB54" s="954"/>
      <c r="AC54" s="954"/>
      <c r="AD54" s="954"/>
      <c r="AE54" s="954"/>
      <c r="AF54" s="954"/>
      <c r="AG54" s="954"/>
    </row>
    <row r="55" spans="2:33" s="360" customFormat="1" ht="15" customHeight="1" x14ac:dyDescent="0.2">
      <c r="B55" s="454"/>
      <c r="C55" s="942"/>
      <c r="D55" s="942"/>
      <c r="E55" s="942"/>
      <c r="F55" s="942"/>
      <c r="G55" s="942"/>
      <c r="H55" s="942"/>
      <c r="I55" s="942"/>
      <c r="J55" s="942"/>
      <c r="K55" s="942"/>
      <c r="L55" s="942"/>
      <c r="M55" s="943"/>
      <c r="N55" s="944"/>
      <c r="O55" s="943"/>
      <c r="P55" s="943"/>
      <c r="Q55" s="943"/>
      <c r="R55" s="943"/>
      <c r="S55" s="943"/>
      <c r="T55" s="943"/>
      <c r="U55" s="943"/>
      <c r="V55" s="943"/>
      <c r="W55" s="617" t="s">
        <v>871</v>
      </c>
      <c r="X55" s="954"/>
      <c r="Y55" s="954"/>
      <c r="Z55" s="954"/>
      <c r="AA55" s="954"/>
      <c r="AB55" s="954"/>
      <c r="AC55" s="954"/>
      <c r="AD55" s="954"/>
      <c r="AE55" s="954"/>
      <c r="AF55" s="954"/>
      <c r="AG55" s="954"/>
    </row>
    <row r="56" spans="2:33" s="365" customFormat="1" ht="25.5" customHeight="1" x14ac:dyDescent="0.2">
      <c r="B56" s="618" t="s">
        <v>1239</v>
      </c>
      <c r="C56" s="893"/>
      <c r="D56" s="902" t="e">
        <f>+#REF!/جدول1!#REF!/10</f>
        <v>#REF!</v>
      </c>
      <c r="E56" s="902" t="e">
        <f>+#REF!/جدول1!#REF!/10</f>
        <v>#REF!</v>
      </c>
      <c r="F56" s="902" t="e">
        <f>+#REF!/جدول1!#REF!/10</f>
        <v>#REF!</v>
      </c>
      <c r="G56" s="902" t="e">
        <f>+#REF!/جدول1!#REF!/10</f>
        <v>#REF!</v>
      </c>
      <c r="H56" s="902" t="e">
        <f>+#REF!/جدول1!#REF!/10</f>
        <v>#REF!</v>
      </c>
      <c r="I56" s="902" t="e">
        <f>+#REF!/جدول1!#REF!/10</f>
        <v>#REF!</v>
      </c>
      <c r="J56" s="902" t="e">
        <f>+#REF!/جدول1!#REF!/10</f>
        <v>#REF!</v>
      </c>
      <c r="K56" s="902" t="e">
        <f>+#REF!/جدول1!#REF!/10</f>
        <v>#REF!</v>
      </c>
      <c r="L56" s="893" t="e">
        <f>+#REF!/جدول1!#REF!/10</f>
        <v>#REF!</v>
      </c>
      <c r="M56" s="894"/>
      <c r="N56" s="894" t="e">
        <f>+#REF!/جدول1!#REF!/10</f>
        <v>#REF!</v>
      </c>
      <c r="O56" s="893" t="e">
        <f>+#REF!/جدول1!#REF!/10</f>
        <v>#REF!</v>
      </c>
      <c r="P56" s="893" t="e">
        <f>+#REF!/جدول1!C21/10</f>
        <v>#REF!</v>
      </c>
      <c r="Q56" s="893" t="e">
        <f>+#REF!/جدول1!D21/10</f>
        <v>#REF!</v>
      </c>
      <c r="R56" s="893" t="e">
        <f>+#REF!/جدول1!E21/10</f>
        <v>#REF!</v>
      </c>
      <c r="S56" s="893" t="e">
        <f>+#REF!/جدول1!F21/10</f>
        <v>#REF!</v>
      </c>
      <c r="T56" s="904" t="e">
        <f>+#REF!/جدول1!G21/10</f>
        <v>#REF!</v>
      </c>
      <c r="U56" s="894" t="s">
        <v>851</v>
      </c>
      <c r="V56" s="894" t="s">
        <v>851</v>
      </c>
      <c r="W56" s="619" t="s">
        <v>1053</v>
      </c>
      <c r="X56" s="954"/>
      <c r="Y56" s="954"/>
      <c r="Z56" s="954"/>
      <c r="AA56" s="954"/>
      <c r="AB56" s="954"/>
      <c r="AC56" s="954"/>
      <c r="AD56" s="954"/>
      <c r="AE56" s="954"/>
      <c r="AF56" s="954"/>
      <c r="AG56" s="954"/>
    </row>
    <row r="57" spans="2:33" s="360" customFormat="1" ht="15" customHeight="1" x14ac:dyDescent="0.2">
      <c r="B57" s="454"/>
      <c r="C57" s="942"/>
      <c r="D57" s="962"/>
      <c r="E57" s="962"/>
      <c r="F57" s="962"/>
      <c r="G57" s="962"/>
      <c r="H57" s="962"/>
      <c r="I57" s="962"/>
      <c r="J57" s="962"/>
      <c r="K57" s="942"/>
      <c r="L57" s="942"/>
      <c r="M57" s="943"/>
      <c r="N57" s="943"/>
      <c r="O57" s="942"/>
      <c r="P57" s="943"/>
      <c r="Q57" s="957"/>
      <c r="R57" s="943"/>
      <c r="S57" s="943"/>
      <c r="T57" s="957"/>
      <c r="U57" s="943"/>
      <c r="V57" s="943"/>
      <c r="W57" s="617" t="s">
        <v>871</v>
      </c>
      <c r="X57" s="954"/>
      <c r="Y57" s="954"/>
      <c r="Z57" s="954"/>
      <c r="AA57" s="954"/>
      <c r="AB57" s="954"/>
      <c r="AC57" s="954"/>
      <c r="AD57" s="954"/>
      <c r="AE57" s="954"/>
      <c r="AF57" s="954"/>
      <c r="AG57" s="954"/>
    </row>
    <row r="58" spans="2:33" s="365" customFormat="1" ht="25.5" customHeight="1" x14ac:dyDescent="0.2">
      <c r="B58" s="618" t="s">
        <v>1044</v>
      </c>
      <c r="C58" s="893"/>
      <c r="D58" s="902" t="e">
        <f>+#REF!/جدول1!#REF!/10</f>
        <v>#REF!</v>
      </c>
      <c r="E58" s="902" t="e">
        <f>+#REF!/جدول1!#REF!/10</f>
        <v>#REF!</v>
      </c>
      <c r="F58" s="902" t="e">
        <f>+#REF!/جدول1!#REF!/10</f>
        <v>#REF!</v>
      </c>
      <c r="G58" s="902" t="e">
        <f>+#REF!/جدول1!#REF!/10</f>
        <v>#REF!</v>
      </c>
      <c r="H58" s="902" t="e">
        <f>+#REF!/جدول1!#REF!/10</f>
        <v>#REF!</v>
      </c>
      <c r="I58" s="902" t="e">
        <f>+#REF!/جدول1!#REF!/10</f>
        <v>#REF!</v>
      </c>
      <c r="J58" s="902" t="e">
        <f>+#REF!/جدول1!#REF!/10</f>
        <v>#REF!</v>
      </c>
      <c r="K58" s="902" t="e">
        <f>+#REF!/جدول1!#REF!/10</f>
        <v>#REF!</v>
      </c>
      <c r="L58" s="893" t="e">
        <f>+#REF!/جدول1!#REF!/10</f>
        <v>#REF!</v>
      </c>
      <c r="M58" s="894"/>
      <c r="N58" s="894" t="e">
        <f>+#REF!/جدول1!#REF!/10</f>
        <v>#REF!</v>
      </c>
      <c r="O58" s="893" t="e">
        <f>+#REF!/جدول1!#REF!/10</f>
        <v>#REF!</v>
      </c>
      <c r="P58" s="893" t="e">
        <f>+#REF!/جدول1!C21/10</f>
        <v>#REF!</v>
      </c>
      <c r="Q58" s="893" t="e">
        <f>+#REF!/جدول1!D21/10</f>
        <v>#REF!</v>
      </c>
      <c r="R58" s="893" t="e">
        <f>+#REF!/جدول1!E21/10</f>
        <v>#REF!</v>
      </c>
      <c r="S58" s="893" t="e">
        <f>+#REF!/جدول1!F21/10</f>
        <v>#REF!</v>
      </c>
      <c r="T58" s="893" t="e">
        <f>+#REF!/جدول1!G21/10</f>
        <v>#REF!</v>
      </c>
      <c r="U58" s="894" t="s">
        <v>851</v>
      </c>
      <c r="V58" s="894" t="s">
        <v>851</v>
      </c>
      <c r="W58" s="619" t="s">
        <v>1045</v>
      </c>
      <c r="X58" s="954"/>
      <c r="Y58" s="954"/>
      <c r="Z58" s="954"/>
      <c r="AA58" s="954"/>
      <c r="AB58" s="954"/>
      <c r="AC58" s="954"/>
      <c r="AD58" s="954"/>
      <c r="AE58" s="954"/>
      <c r="AF58" s="954"/>
      <c r="AG58" s="954"/>
    </row>
    <row r="59" spans="2:33" s="365" customFormat="1" ht="14.25" customHeight="1" x14ac:dyDescent="0.2">
      <c r="B59" s="618"/>
      <c r="C59" s="893"/>
      <c r="D59" s="893"/>
      <c r="E59" s="893"/>
      <c r="F59" s="893"/>
      <c r="G59" s="893"/>
      <c r="H59" s="893"/>
      <c r="I59" s="893"/>
      <c r="J59" s="893"/>
      <c r="K59" s="893"/>
      <c r="L59" s="893"/>
      <c r="M59" s="894"/>
      <c r="N59" s="894"/>
      <c r="O59" s="894"/>
      <c r="P59" s="894"/>
      <c r="Q59" s="894"/>
      <c r="R59" s="894"/>
      <c r="S59" s="894"/>
      <c r="T59" s="894"/>
      <c r="U59" s="894"/>
      <c r="V59" s="894"/>
      <c r="W59" s="619"/>
      <c r="X59" s="954"/>
      <c r="Y59" s="954"/>
      <c r="Z59" s="954"/>
      <c r="AA59" s="954"/>
      <c r="AB59" s="954"/>
      <c r="AC59" s="954"/>
      <c r="AD59" s="954"/>
      <c r="AE59" s="954"/>
      <c r="AF59" s="954"/>
      <c r="AG59" s="954"/>
    </row>
    <row r="60" spans="2:33" s="365" customFormat="1" ht="25.5" customHeight="1" x14ac:dyDescent="0.2">
      <c r="B60" s="618" t="s">
        <v>1046</v>
      </c>
      <c r="C60" s="893" t="e">
        <f>(('جدول  2'!#REF!+'جدول  2'!#REF!+'جدول  2'!#REF!)/('جدول  2'!#REF!+'جدول  2'!#REF!+'جدول  2'!#REF!+'جدول  2'!#REF!+'جدول  2'!#REF!+'جدول  2'!#REF!))*100</f>
        <v>#REF!</v>
      </c>
      <c r="D60" s="893" t="e">
        <f>(('جدول  2'!#REF!+'جدول  2'!#REF!+'جدول  2'!#REF!)/('جدول  2'!#REF!+'جدول  2'!#REF!+'جدول  2'!#REF!+'جدول  2'!#REF!+'جدول  2'!#REF!+'جدول  2'!#REF!))*100</f>
        <v>#REF!</v>
      </c>
      <c r="E60" s="893" t="e">
        <f>(('جدول  2'!#REF!+'جدول  2'!#REF!+'جدول  2'!#REF!)/('جدول  2'!#REF!+'جدول  2'!#REF!+'جدول  2'!#REF!+'جدول  2'!#REF!+'جدول  2'!#REF!+'جدول  2'!#REF!))*100</f>
        <v>#REF!</v>
      </c>
      <c r="F60" s="893" t="e">
        <f>(('جدول  2'!#REF!+'جدول  2'!#REF!+'جدول  2'!#REF!)/('جدول  2'!#REF!+'جدول  2'!#REF!+'جدول  2'!#REF!+'جدول  2'!#REF!+'جدول  2'!#REF!+'جدول  2'!#REF!))*100</f>
        <v>#REF!</v>
      </c>
      <c r="G60" s="893" t="e">
        <f>(('جدول  2'!#REF!+'جدول  2'!#REF!+'جدول  2'!#REF!)/('جدول  2'!#REF!+'جدول  2'!#REF!+'جدول  2'!#REF!+'جدول  2'!#REF!+'جدول  2'!#REF!+'جدول  2'!#REF!))*100</f>
        <v>#REF!</v>
      </c>
      <c r="H60" s="893" t="e">
        <f>(('جدول  2'!#REF!+'جدول  2'!#REF!+'جدول  2'!#REF!)/('جدول  2'!#REF!+'جدول  2'!#REF!+'جدول  2'!#REF!+'جدول  2'!#REF!+'جدول  2'!#REF!+'جدول  2'!#REF!))*100</f>
        <v>#REF!</v>
      </c>
      <c r="I60" s="893" t="e">
        <f>(('جدول  2'!#REF!+'جدول  2'!#REF!+'جدول  2'!#REF!)/('جدول  2'!#REF!+'جدول  2'!#REF!+'جدول  2'!#REF!+'جدول  2'!#REF!+'جدول  2'!#REF!+'جدول  2'!#REF!))*100</f>
        <v>#REF!</v>
      </c>
      <c r="J60" s="893" t="e">
        <f>(('جدول  2'!#REF!+'جدول  2'!#REF!+'جدول  2'!#REF!)/('جدول  2'!#REF!+'جدول  2'!#REF!+'جدول  2'!#REF!+'جدول  2'!#REF!+'جدول  2'!#REF!+'جدول  2'!#REF!))*100</f>
        <v>#REF!</v>
      </c>
      <c r="K60" s="893" t="e">
        <f>(('جدول  2'!#REF!+'جدول  2'!#REF!+'جدول  2'!#REF!)/('جدول  2'!#REF!+'جدول  2'!#REF!+'جدول  2'!#REF!+'جدول  2'!#REF!+'جدول  2'!#REF!+'جدول  2'!#REF!))*100</f>
        <v>#REF!</v>
      </c>
      <c r="L60" s="893" t="e">
        <f>(('جدول  2'!#REF!+'جدول  2'!#REF!+'جدول  2'!#REF!)/('جدول  2'!#REF!+'جدول  2'!#REF!+'جدول  2'!#REF!+'جدول  2'!#REF!+'جدول  2'!#REF!+'جدول  2'!#REF!))*100</f>
        <v>#REF!</v>
      </c>
      <c r="M60" s="894"/>
      <c r="N60" s="895" t="e">
        <f>(('جدول  2'!#REF!+'جدول  2'!#REF!+'جدول  2'!#REF!)/('جدول  2'!#REF!+'جدول  2'!#REF!+'جدول  2'!#REF!+'جدول  2'!#REF!+'جدول  2'!#REF!+'جدول  2'!#REF!))*100</f>
        <v>#REF!</v>
      </c>
      <c r="O60" s="894" t="e">
        <f>(('جدول  2'!#REF!+'جدول  2'!#REF!+'جدول  2'!#REF!)/('جدول  2'!#REF!+'جدول  2'!#REF!+'جدول  2'!#REF!+'جدول  2'!#REF!+'جدول  2'!#REF!+'جدول  2'!#REF!))*100</f>
        <v>#REF!</v>
      </c>
      <c r="P60" s="894" t="e">
        <f>(('جدول  2'!#REF!+'جدول  2'!#REF!+'جدول  2'!#REF!)/('جدول  2'!#REF!+'جدول  2'!#REF!+'جدول  2'!#REF!+'جدول  2'!#REF!+'جدول  2'!#REF!+'جدول  2'!#REF!))*100</f>
        <v>#REF!</v>
      </c>
      <c r="Q60" s="894">
        <f>(('جدول  2'!C21+'جدول  2'!C24+'جدول  2'!C25)/('جدول  2'!C39+'جدول  2'!C45+'جدول  2'!C47+'جدول  2'!C53+'جدول  2'!C61+'جدول  2'!C59))*100</f>
        <v>52.37237393704207</v>
      </c>
      <c r="R60" s="894">
        <f>(('جدول  2'!D21+'جدول  2'!D24+'جدول  2'!D25)/('جدول  2'!D39+'جدول  2'!D45+'جدول  2'!D47+'جدول  2'!D53+'جدول  2'!D61+'جدول  2'!D59))*100</f>
        <v>64.98617174026009</v>
      </c>
      <c r="S60" s="894">
        <f>(('جدول  2'!E21+'جدول  2'!E24+'جدول  2'!E25)/('جدول  2'!E39+'جدول  2'!E45+'جدول  2'!E47+'جدول  2'!E53+'جدول  2'!E61+'جدول  2'!E59))*100</f>
        <v>58.219181569014488</v>
      </c>
      <c r="T60" s="894">
        <f>(('جدول  2'!F21+'جدول  2'!F24+'جدول  2'!F25)/('جدول  2'!F39+'جدول  2'!F45+'جدول  2'!F47+'جدول  2'!F53+'جدول  2'!F61+'جدول  2'!F59))*100</f>
        <v>48.164952139594803</v>
      </c>
      <c r="U60" s="894">
        <f>(('جدول  2'!G21+'جدول  2'!G24+'جدول  2'!G25)/('جدول  2'!G39+'جدول  2'!G45+'جدول  2'!G47+'جدول  2'!G53+'جدول  2'!G61+'جدول  2'!G59))*100</f>
        <v>47.308859259943588</v>
      </c>
      <c r="V60" s="894">
        <f>(('جدول  2'!H21+'جدول  2'!H24+'جدول  2'!H25)/('جدول  2'!H39+'جدول  2'!H45+'جدول  2'!H47+'جدول  2'!H53+'جدول  2'!H61+'جدول  2'!H59))*100</f>
        <v>56.619372532068667</v>
      </c>
      <c r="W60" s="619" t="s">
        <v>1240</v>
      </c>
      <c r="X60" s="954"/>
      <c r="Y60" s="954"/>
      <c r="Z60" s="954"/>
      <c r="AA60" s="954"/>
      <c r="AB60" s="954"/>
      <c r="AC60" s="954"/>
      <c r="AD60" s="954"/>
      <c r="AE60" s="954"/>
      <c r="AF60" s="954"/>
      <c r="AG60" s="954"/>
    </row>
    <row r="61" spans="2:33" s="365" customFormat="1" ht="12.75" customHeight="1" x14ac:dyDescent="0.2">
      <c r="B61" s="618"/>
      <c r="C61" s="893"/>
      <c r="D61" s="893"/>
      <c r="E61" s="893"/>
      <c r="F61" s="893"/>
      <c r="G61" s="893"/>
      <c r="H61" s="893"/>
      <c r="I61" s="893"/>
      <c r="J61" s="893"/>
      <c r="K61" s="893"/>
      <c r="L61" s="893"/>
      <c r="M61" s="894"/>
      <c r="N61" s="895"/>
      <c r="O61" s="894"/>
      <c r="P61" s="894"/>
      <c r="Q61" s="894"/>
      <c r="R61" s="894"/>
      <c r="S61" s="894"/>
      <c r="T61" s="894"/>
      <c r="U61" s="894"/>
      <c r="V61" s="894"/>
      <c r="W61" s="619"/>
      <c r="X61" s="954"/>
      <c r="Y61" s="954"/>
      <c r="Z61" s="954"/>
      <c r="AA61" s="954"/>
      <c r="AB61" s="954"/>
      <c r="AC61" s="954"/>
      <c r="AD61" s="954"/>
      <c r="AE61" s="954"/>
      <c r="AF61" s="954"/>
      <c r="AG61" s="954"/>
    </row>
    <row r="62" spans="2:33" s="365" customFormat="1" ht="25.5" customHeight="1" x14ac:dyDescent="0.2">
      <c r="B62" s="618" t="s">
        <v>1047</v>
      </c>
      <c r="C62" s="893" t="e">
        <f>('جدول  2'!#REF!/('جدول  2'!#REF!+'جدول  2'!#REF!+'جدول  2'!#REF!))*100</f>
        <v>#REF!</v>
      </c>
      <c r="D62" s="893" t="e">
        <f>('جدول  2'!#REF!/('جدول  2'!#REF!+'جدول  2'!#REF!+'جدول  2'!#REF!))*100</f>
        <v>#REF!</v>
      </c>
      <c r="E62" s="893" t="e">
        <f>('جدول  2'!#REF!/('جدول  2'!#REF!+'جدول  2'!#REF!+'جدول  2'!#REF!))*100</f>
        <v>#REF!</v>
      </c>
      <c r="F62" s="893" t="e">
        <f>('جدول  2'!#REF!/('جدول  2'!#REF!+'جدول  2'!#REF!+'جدول  2'!#REF!))*100</f>
        <v>#REF!</v>
      </c>
      <c r="G62" s="893" t="e">
        <f>('جدول  2'!#REF!/('جدول  2'!#REF!+'جدول  2'!#REF!+'جدول  2'!#REF!))*100</f>
        <v>#REF!</v>
      </c>
      <c r="H62" s="893" t="e">
        <f>('جدول  2'!#REF!/('جدول  2'!#REF!+'جدول  2'!#REF!+'جدول  2'!#REF!))*100</f>
        <v>#REF!</v>
      </c>
      <c r="I62" s="893" t="e">
        <f>('جدول  2'!#REF!/('جدول  2'!#REF!+'جدول  2'!#REF!+'جدول  2'!#REF!))*100</f>
        <v>#REF!</v>
      </c>
      <c r="J62" s="893" t="e">
        <f>('جدول  2'!#REF!/('جدول  2'!#REF!+'جدول  2'!#REF!+'جدول  2'!#REF!))*100</f>
        <v>#REF!</v>
      </c>
      <c r="K62" s="893" t="e">
        <f>('جدول  2'!#REF!/('جدول  2'!#REF!+'جدول  2'!#REF!+'جدول  2'!#REF!))*100</f>
        <v>#REF!</v>
      </c>
      <c r="L62" s="893" t="e">
        <f>('جدول  2'!#REF!/('جدول  2'!#REF!+'جدول  2'!#REF!+'جدول  2'!#REF!))*100</f>
        <v>#REF!</v>
      </c>
      <c r="M62" s="894"/>
      <c r="N62" s="895" t="e">
        <f>('جدول  2'!#REF!/('جدول  2'!#REF!+'جدول  2'!#REF!+'جدول  2'!#REF!))*100</f>
        <v>#REF!</v>
      </c>
      <c r="O62" s="894" t="e">
        <f>('جدول  2'!#REF!/('جدول  2'!#REF!+'جدول  2'!#REF!+'جدول  2'!#REF!))*100</f>
        <v>#REF!</v>
      </c>
      <c r="P62" s="894" t="e">
        <f>('جدول  2'!#REF!/('جدول  2'!#REF!+'جدول  2'!#REF!+'جدول  2'!#REF!))*100</f>
        <v>#REF!</v>
      </c>
      <c r="Q62" s="894">
        <f>('جدول  2'!C24/('جدول  2'!C21+'جدول  2'!C25+'جدول  2'!C24))*100</f>
        <v>86.207507999982042</v>
      </c>
      <c r="R62" s="894">
        <f>('جدول  2'!D24/('جدول  2'!D21+'جدول  2'!D25+'جدول  2'!D24))*100</f>
        <v>99.167454121257549</v>
      </c>
      <c r="S62" s="894">
        <f>('جدول  2'!E24/('جدول  2'!E21+'جدول  2'!E25+'جدول  2'!E24))*100</f>
        <v>98.983069240021095</v>
      </c>
      <c r="T62" s="955">
        <f>('جدول  2'!F24/('جدول  2'!F21+'جدول  2'!F25+'جدول  2'!F24))*100</f>
        <v>99.038139063744651</v>
      </c>
      <c r="U62" s="955">
        <f>('جدول  2'!G24/('جدول  2'!G21+'جدول  2'!G25+'جدول  2'!G24))*100</f>
        <v>99.219622661685889</v>
      </c>
      <c r="V62" s="955">
        <f>('جدول  2'!H24/('جدول  2'!H21+'جدول  2'!H25+'جدول  2'!H24))*100</f>
        <v>99.336688307377827</v>
      </c>
      <c r="W62" s="619" t="s">
        <v>1048</v>
      </c>
      <c r="X62" s="954"/>
      <c r="Y62" s="954"/>
      <c r="Z62" s="954"/>
      <c r="AA62" s="954"/>
      <c r="AB62" s="954"/>
      <c r="AC62" s="954"/>
      <c r="AD62" s="954"/>
      <c r="AE62" s="954"/>
      <c r="AF62" s="954"/>
      <c r="AG62" s="954"/>
    </row>
    <row r="63" spans="2:33" s="365" customFormat="1" ht="24.75" customHeight="1" thickBot="1" x14ac:dyDescent="0.25">
      <c r="B63" s="591"/>
      <c r="C63" s="930"/>
      <c r="D63" s="930"/>
      <c r="E63" s="930"/>
      <c r="F63" s="930"/>
      <c r="G63" s="930"/>
      <c r="H63" s="930"/>
      <c r="I63" s="930"/>
      <c r="J63" s="930"/>
      <c r="K63" s="930"/>
      <c r="L63" s="931"/>
      <c r="M63" s="931"/>
      <c r="N63" s="932"/>
      <c r="O63" s="931"/>
      <c r="P63" s="963"/>
      <c r="Q63" s="931"/>
      <c r="R63" s="931"/>
      <c r="S63" s="931"/>
      <c r="T63" s="963"/>
      <c r="U63" s="963"/>
      <c r="V63" s="963"/>
      <c r="W63" s="956"/>
      <c r="X63" s="954"/>
      <c r="Y63" s="954"/>
      <c r="Z63" s="954"/>
      <c r="AA63" s="954"/>
      <c r="AB63" s="954"/>
      <c r="AC63" s="954"/>
      <c r="AD63" s="954"/>
      <c r="AE63" s="954"/>
      <c r="AF63" s="954"/>
      <c r="AG63" s="954"/>
    </row>
    <row r="64" spans="2:33" s="258" customFormat="1" ht="9" customHeight="1" thickTop="1" x14ac:dyDescent="0.7">
      <c r="C64" s="332"/>
      <c r="D64" s="332"/>
      <c r="E64" s="332"/>
      <c r="F64" s="332"/>
      <c r="G64" s="332"/>
      <c r="H64" s="332"/>
      <c r="I64" s="332"/>
      <c r="J64" s="332"/>
      <c r="K64" s="332"/>
      <c r="L64" s="332"/>
      <c r="M64" s="332"/>
      <c r="N64" s="396"/>
      <c r="O64" s="332"/>
      <c r="P64" s="332"/>
      <c r="Q64" s="332"/>
      <c r="R64" s="332"/>
      <c r="S64" s="332"/>
      <c r="T64" s="332"/>
      <c r="U64" s="332"/>
      <c r="V64" s="332"/>
      <c r="X64" s="393"/>
      <c r="Y64" s="393"/>
      <c r="Z64" s="393"/>
      <c r="AA64" s="393"/>
      <c r="AB64" s="393"/>
      <c r="AC64" s="393"/>
      <c r="AD64" s="393"/>
      <c r="AE64" s="393"/>
      <c r="AF64" s="393"/>
      <c r="AG64" s="393"/>
    </row>
    <row r="65" spans="2:28" s="190" customFormat="1" ht="23.25" x14ac:dyDescent="0.5">
      <c r="B65" s="190" t="s">
        <v>1537</v>
      </c>
      <c r="C65" s="116"/>
      <c r="D65" s="116"/>
      <c r="E65" s="116"/>
      <c r="F65" s="116"/>
      <c r="G65" s="116"/>
      <c r="H65" s="116"/>
      <c r="I65" s="116"/>
      <c r="J65" s="116"/>
      <c r="K65" s="116"/>
      <c r="L65" s="116"/>
      <c r="M65" s="116"/>
      <c r="N65" s="409"/>
      <c r="O65" s="116"/>
      <c r="P65" s="116"/>
      <c r="Q65" s="116"/>
      <c r="R65" s="116"/>
      <c r="S65" s="116"/>
      <c r="T65" s="116"/>
      <c r="U65" s="116"/>
      <c r="V65" s="116"/>
      <c r="W65" s="190" t="s">
        <v>1538</v>
      </c>
      <c r="Y65" s="410"/>
    </row>
    <row r="66" spans="2:28" s="190" customFormat="1" ht="39.75" hidden="1" customHeight="1" x14ac:dyDescent="0.5">
      <c r="B66" s="1779" t="s">
        <v>1618</v>
      </c>
      <c r="C66" s="1780"/>
      <c r="D66" s="1780"/>
      <c r="E66" s="1780"/>
      <c r="F66" s="1780"/>
      <c r="G66" s="1780"/>
      <c r="H66" s="1780"/>
      <c r="I66" s="1780"/>
      <c r="J66" s="1780"/>
      <c r="K66" s="1780"/>
      <c r="L66" s="1781" t="s">
        <v>1617</v>
      </c>
      <c r="M66" s="1781"/>
      <c r="N66" s="1781"/>
      <c r="O66" s="1781"/>
      <c r="P66" s="1781"/>
      <c r="Q66" s="1781"/>
      <c r="R66" s="1781"/>
      <c r="S66" s="1781"/>
      <c r="T66" s="1781"/>
      <c r="U66" s="1781"/>
      <c r="V66" s="1781"/>
      <c r="W66" s="1782"/>
      <c r="X66" s="411"/>
      <c r="Y66" s="411"/>
      <c r="Z66" s="411"/>
      <c r="AA66" s="411"/>
      <c r="AB66" s="411"/>
    </row>
    <row r="67" spans="2:28" s="51" customFormat="1" ht="23.25" x14ac:dyDescent="0.5">
      <c r="B67" s="145" t="s">
        <v>1443</v>
      </c>
      <c r="C67" s="116"/>
      <c r="D67" s="116"/>
      <c r="E67" s="116"/>
      <c r="F67" s="116"/>
      <c r="G67" s="116"/>
      <c r="H67" s="116"/>
      <c r="I67" s="116"/>
      <c r="J67" s="116"/>
      <c r="K67" s="116"/>
      <c r="L67" s="116"/>
      <c r="M67" s="116"/>
      <c r="N67" s="409"/>
      <c r="O67" s="116"/>
      <c r="P67" s="116"/>
      <c r="Q67" s="116"/>
      <c r="R67" s="116"/>
      <c r="S67" s="116"/>
      <c r="T67" s="116"/>
      <c r="U67" s="412"/>
      <c r="V67" s="412"/>
      <c r="W67" s="51" t="s">
        <v>1444</v>
      </c>
    </row>
    <row r="68" spans="2:28" s="258" customFormat="1" ht="30.75" x14ac:dyDescent="0.7">
      <c r="B68" s="258" t="s">
        <v>261</v>
      </c>
      <c r="C68" s="332" t="e">
        <f t="shared" ref="C68:V68" si="10">+C15+C19-C28-C32</f>
        <v>#REF!</v>
      </c>
      <c r="D68" s="332" t="e">
        <f t="shared" si="10"/>
        <v>#REF!</v>
      </c>
      <c r="E68" s="332" t="e">
        <f t="shared" si="10"/>
        <v>#REF!</v>
      </c>
      <c r="F68" s="332" t="e">
        <f t="shared" si="10"/>
        <v>#REF!</v>
      </c>
      <c r="G68" s="332" t="e">
        <f t="shared" si="10"/>
        <v>#REF!</v>
      </c>
      <c r="H68" s="332" t="e">
        <f t="shared" si="10"/>
        <v>#REF!</v>
      </c>
      <c r="I68" s="332" t="e">
        <f t="shared" si="10"/>
        <v>#REF!</v>
      </c>
      <c r="J68" s="332" t="e">
        <f t="shared" si="10"/>
        <v>#REF!</v>
      </c>
      <c r="K68" s="332" t="e">
        <f t="shared" si="10"/>
        <v>#REF!</v>
      </c>
      <c r="L68" s="332" t="e">
        <f t="shared" si="10"/>
        <v>#REF!</v>
      </c>
      <c r="M68" s="332">
        <f t="shared" si="10"/>
        <v>0</v>
      </c>
      <c r="N68" s="396" t="e">
        <f t="shared" si="10"/>
        <v>#REF!</v>
      </c>
      <c r="O68" s="332" t="e">
        <f t="shared" si="10"/>
        <v>#REF!</v>
      </c>
      <c r="P68" s="332" t="e">
        <f t="shared" si="10"/>
        <v>#REF!</v>
      </c>
      <c r="Q68" s="332" t="e">
        <f t="shared" si="10"/>
        <v>#REF!</v>
      </c>
      <c r="R68" s="332" t="e">
        <f t="shared" si="10"/>
        <v>#REF!</v>
      </c>
      <c r="S68" s="332" t="e">
        <f t="shared" si="10"/>
        <v>#REF!</v>
      </c>
      <c r="T68" s="332" t="e">
        <f t="shared" si="10"/>
        <v>#REF!</v>
      </c>
      <c r="U68" s="332" t="e">
        <f t="shared" si="10"/>
        <v>#REF!</v>
      </c>
      <c r="V68" s="332" t="e">
        <f t="shared" si="10"/>
        <v>#REF!</v>
      </c>
      <c r="W68" s="258" t="s">
        <v>289</v>
      </c>
    </row>
    <row r="69" spans="2:28" s="258" customFormat="1" ht="30.75" x14ac:dyDescent="0.7">
      <c r="C69" s="332"/>
      <c r="D69" s="332"/>
      <c r="E69" s="332"/>
      <c r="F69" s="332"/>
      <c r="G69" s="332"/>
      <c r="H69" s="332"/>
      <c r="I69" s="332"/>
      <c r="J69" s="332"/>
      <c r="K69" s="332"/>
      <c r="L69" s="332"/>
      <c r="M69" s="332"/>
      <c r="N69" s="396"/>
      <c r="O69" s="332"/>
      <c r="P69" s="400"/>
      <c r="Q69" s="332"/>
      <c r="R69" s="332"/>
      <c r="S69" s="332"/>
      <c r="T69" s="400"/>
      <c r="U69" s="332"/>
      <c r="V69" s="332"/>
    </row>
    <row r="70" spans="2:28" s="258" customFormat="1" ht="30.75" x14ac:dyDescent="0.7">
      <c r="C70" s="332"/>
      <c r="D70" s="332"/>
      <c r="E70" s="332"/>
      <c r="F70" s="332"/>
      <c r="G70" s="332"/>
      <c r="H70" s="332"/>
      <c r="I70" s="332"/>
      <c r="J70" s="332"/>
      <c r="K70" s="332"/>
      <c r="L70" s="332"/>
      <c r="M70" s="332"/>
      <c r="N70" s="396"/>
      <c r="O70" s="332"/>
      <c r="P70" s="400"/>
      <c r="Q70" s="400"/>
      <c r="R70" s="400"/>
      <c r="S70" s="400"/>
      <c r="T70" s="332"/>
      <c r="U70" s="400"/>
      <c r="V70" s="400"/>
    </row>
    <row r="71" spans="2:28" s="258" customFormat="1" ht="30.75" x14ac:dyDescent="0.7">
      <c r="C71" s="332"/>
      <c r="D71" s="332"/>
      <c r="E71" s="332"/>
      <c r="F71" s="332"/>
      <c r="G71" s="332"/>
      <c r="H71" s="332"/>
      <c r="I71" s="332"/>
      <c r="J71" s="332"/>
      <c r="K71" s="332"/>
      <c r="L71" s="332"/>
      <c r="M71" s="332"/>
      <c r="N71" s="396"/>
      <c r="O71" s="332"/>
      <c r="P71" s="332"/>
      <c r="Q71" s="332"/>
      <c r="R71" s="332"/>
      <c r="S71" s="332"/>
      <c r="T71" s="332"/>
      <c r="U71" s="332"/>
      <c r="V71" s="400"/>
    </row>
    <row r="72" spans="2:28" s="258" customFormat="1" ht="30.75" x14ac:dyDescent="0.7">
      <c r="C72" s="332"/>
      <c r="D72" s="332"/>
      <c r="E72" s="332"/>
      <c r="F72" s="332"/>
      <c r="G72" s="332"/>
      <c r="H72" s="332"/>
      <c r="I72" s="332"/>
      <c r="J72" s="332"/>
      <c r="K72" s="332"/>
      <c r="L72" s="332"/>
      <c r="M72" s="332"/>
      <c r="N72" s="396"/>
      <c r="O72" s="332"/>
      <c r="P72" s="332"/>
      <c r="Q72" s="332"/>
      <c r="R72" s="332"/>
      <c r="S72" s="332"/>
      <c r="T72" s="332"/>
      <c r="U72" s="332"/>
      <c r="V72" s="400"/>
    </row>
    <row r="73" spans="2:28" s="258" customFormat="1" ht="30.75" x14ac:dyDescent="0.7">
      <c r="C73" s="332"/>
      <c r="D73" s="332"/>
      <c r="E73" s="332"/>
      <c r="F73" s="332"/>
      <c r="G73" s="332"/>
      <c r="H73" s="332"/>
      <c r="I73" s="332"/>
      <c r="J73" s="332"/>
      <c r="K73" s="332"/>
      <c r="L73" s="332"/>
      <c r="M73" s="332"/>
      <c r="N73" s="396"/>
      <c r="O73" s="332"/>
      <c r="P73" s="332"/>
      <c r="Q73" s="332"/>
      <c r="R73" s="332"/>
      <c r="S73" s="332"/>
      <c r="T73" s="332"/>
      <c r="U73" s="332"/>
      <c r="V73" s="400"/>
    </row>
    <row r="74" spans="2:28" s="258" customFormat="1" ht="30.75" x14ac:dyDescent="0.7">
      <c r="C74" s="332"/>
      <c r="D74" s="332"/>
      <c r="E74" s="332"/>
      <c r="F74" s="332"/>
      <c r="G74" s="332"/>
      <c r="H74" s="332"/>
      <c r="I74" s="332"/>
      <c r="J74" s="332"/>
      <c r="K74" s="332"/>
      <c r="L74" s="332"/>
      <c r="M74" s="332"/>
      <c r="N74" s="396"/>
      <c r="O74" s="332"/>
      <c r="P74" s="332"/>
      <c r="Q74" s="332"/>
      <c r="R74" s="332"/>
      <c r="S74" s="332"/>
      <c r="T74" s="332"/>
      <c r="U74" s="332"/>
      <c r="V74" s="400"/>
    </row>
    <row r="75" spans="2:28" s="258" customFormat="1" ht="30.75" x14ac:dyDescent="0.7">
      <c r="C75" s="332"/>
      <c r="D75" s="332"/>
      <c r="E75" s="332"/>
      <c r="F75" s="332"/>
      <c r="G75" s="332"/>
      <c r="H75" s="332"/>
      <c r="I75" s="332"/>
      <c r="J75" s="332"/>
      <c r="K75" s="332"/>
      <c r="L75" s="332"/>
      <c r="M75" s="332"/>
      <c r="N75" s="396"/>
      <c r="O75" s="332"/>
      <c r="P75" s="332"/>
      <c r="Q75" s="332"/>
      <c r="R75" s="332"/>
      <c r="S75" s="332"/>
      <c r="T75" s="332"/>
      <c r="U75" s="332"/>
      <c r="V75" s="400"/>
    </row>
    <row r="76" spans="2:28" s="258" customFormat="1" ht="30.75" x14ac:dyDescent="0.7">
      <c r="C76" s="332"/>
      <c r="D76" s="332"/>
      <c r="E76" s="332"/>
      <c r="F76" s="332"/>
      <c r="G76" s="332"/>
      <c r="H76" s="332"/>
      <c r="I76" s="332"/>
      <c r="J76" s="332"/>
      <c r="K76" s="332"/>
      <c r="L76" s="332"/>
      <c r="M76" s="332"/>
      <c r="N76" s="396"/>
      <c r="O76" s="332"/>
      <c r="P76" s="332"/>
      <c r="Q76" s="332"/>
      <c r="R76" s="332"/>
      <c r="S76" s="332"/>
      <c r="T76" s="332"/>
      <c r="U76" s="332"/>
      <c r="V76" s="400"/>
    </row>
    <row r="77" spans="2:28" s="258" customFormat="1" ht="30.75" x14ac:dyDescent="0.7">
      <c r="C77" s="332"/>
      <c r="D77" s="332"/>
      <c r="E77" s="332"/>
      <c r="F77" s="332"/>
      <c r="G77" s="332"/>
      <c r="H77" s="332"/>
      <c r="I77" s="332"/>
      <c r="J77" s="332"/>
      <c r="K77" s="332"/>
      <c r="L77" s="332"/>
      <c r="M77" s="332"/>
      <c r="N77" s="396"/>
      <c r="O77" s="332"/>
      <c r="P77" s="332"/>
      <c r="Q77" s="332"/>
      <c r="R77" s="332"/>
      <c r="S77" s="332"/>
      <c r="T77" s="332"/>
      <c r="U77" s="332"/>
      <c r="V77" s="400"/>
    </row>
    <row r="78" spans="2:28" s="258" customFormat="1" ht="30.75" x14ac:dyDescent="0.7">
      <c r="C78" s="332"/>
      <c r="D78" s="332"/>
      <c r="E78" s="332"/>
      <c r="F78" s="332"/>
      <c r="G78" s="332"/>
      <c r="H78" s="332"/>
      <c r="I78" s="332"/>
      <c r="J78" s="332"/>
      <c r="K78" s="332"/>
      <c r="L78" s="332"/>
      <c r="M78" s="332"/>
      <c r="N78" s="396"/>
      <c r="O78" s="332"/>
      <c r="P78" s="332"/>
      <c r="Q78" s="332"/>
      <c r="R78" s="400"/>
      <c r="S78" s="332"/>
      <c r="T78" s="332"/>
      <c r="U78" s="332"/>
      <c r="V78" s="400"/>
    </row>
    <row r="79" spans="2:28" s="258" customFormat="1" ht="30.75" x14ac:dyDescent="0.7">
      <c r="C79" s="332"/>
      <c r="D79" s="332"/>
      <c r="E79" s="332"/>
      <c r="F79" s="332"/>
      <c r="G79" s="332"/>
      <c r="H79" s="332"/>
      <c r="I79" s="332"/>
      <c r="J79" s="332"/>
      <c r="K79" s="332"/>
      <c r="L79" s="332"/>
      <c r="M79" s="332"/>
      <c r="N79" s="396"/>
      <c r="O79" s="332"/>
      <c r="P79" s="332"/>
      <c r="Q79" s="332"/>
      <c r="R79" s="332"/>
      <c r="S79" s="332"/>
      <c r="T79" s="332"/>
      <c r="U79" s="332"/>
      <c r="V79" s="400"/>
    </row>
    <row r="80" spans="2:28" s="258" customFormat="1" ht="30.75" x14ac:dyDescent="0.7">
      <c r="C80" s="332"/>
      <c r="D80" s="332"/>
      <c r="E80" s="332"/>
      <c r="F80" s="332"/>
      <c r="G80" s="332"/>
      <c r="H80" s="332"/>
      <c r="I80" s="332"/>
      <c r="J80" s="332"/>
      <c r="K80" s="332"/>
      <c r="L80" s="332"/>
      <c r="M80" s="332"/>
      <c r="N80" s="396"/>
      <c r="O80" s="332"/>
      <c r="P80" s="332"/>
      <c r="Q80" s="332"/>
      <c r="R80" s="332"/>
      <c r="S80" s="332"/>
      <c r="T80" s="400"/>
      <c r="U80" s="332"/>
      <c r="V80" s="400"/>
    </row>
    <row r="81" spans="3:22" s="258" customFormat="1" ht="30.75" x14ac:dyDescent="0.7">
      <c r="C81" s="332"/>
      <c r="D81" s="332"/>
      <c r="E81" s="332"/>
      <c r="F81" s="332"/>
      <c r="G81" s="332"/>
      <c r="H81" s="332"/>
      <c r="I81" s="332"/>
      <c r="J81" s="332"/>
      <c r="K81" s="332"/>
      <c r="L81" s="332"/>
      <c r="M81" s="332"/>
      <c r="N81" s="396"/>
      <c r="O81" s="332"/>
      <c r="P81" s="332"/>
      <c r="Q81" s="400"/>
      <c r="R81" s="332"/>
      <c r="S81" s="332"/>
      <c r="T81" s="400"/>
      <c r="U81" s="332"/>
      <c r="V81" s="400"/>
    </row>
    <row r="82" spans="3:22" s="258" customFormat="1" ht="30.75" x14ac:dyDescent="0.7">
      <c r="N82" s="394"/>
      <c r="V82" s="400"/>
    </row>
    <row r="83" spans="3:22" ht="30.75" x14ac:dyDescent="0.7">
      <c r="V83" s="400"/>
    </row>
    <row r="84" spans="3:22" ht="30.75" x14ac:dyDescent="0.7">
      <c r="V84" s="400"/>
    </row>
    <row r="85" spans="3:22" ht="30.75" x14ac:dyDescent="0.7">
      <c r="V85" s="400"/>
    </row>
    <row r="86" spans="3:22" ht="30.75" x14ac:dyDescent="0.7">
      <c r="V86" s="400"/>
    </row>
    <row r="87" spans="3:22" ht="30.75" x14ac:dyDescent="0.7">
      <c r="V87" s="400"/>
    </row>
    <row r="88" spans="3:22" ht="30.75" x14ac:dyDescent="0.7">
      <c r="V88" s="400"/>
    </row>
    <row r="89" spans="3:22" ht="30.75" x14ac:dyDescent="0.7">
      <c r="V89" s="400"/>
    </row>
    <row r="90" spans="3:22" ht="30.75" x14ac:dyDescent="0.7">
      <c r="V90" s="400"/>
    </row>
    <row r="91" spans="3:22" ht="30.75" x14ac:dyDescent="0.7">
      <c r="V91" s="400"/>
    </row>
    <row r="92" spans="3:22" ht="30.75" x14ac:dyDescent="0.7">
      <c r="V92" s="400"/>
    </row>
    <row r="93" spans="3:22" ht="30.75" x14ac:dyDescent="0.7">
      <c r="V93" s="400"/>
    </row>
    <row r="94" spans="3:22" ht="30.75" x14ac:dyDescent="0.7">
      <c r="V94" s="400"/>
    </row>
    <row r="95" spans="3:22" ht="30.75" x14ac:dyDescent="0.7">
      <c r="V95" s="400"/>
    </row>
    <row r="96" spans="3:22" ht="30.75" x14ac:dyDescent="0.7">
      <c r="V96" s="400"/>
    </row>
    <row r="97" spans="22:22" ht="30.75" x14ac:dyDescent="0.7">
      <c r="V97" s="400"/>
    </row>
    <row r="98" spans="22:22" ht="30.75" x14ac:dyDescent="0.7">
      <c r="V98" s="400"/>
    </row>
    <row r="99" spans="22:22" ht="30.75" x14ac:dyDescent="0.7">
      <c r="V99" s="400"/>
    </row>
    <row r="100" spans="22:22" ht="30.75" x14ac:dyDescent="0.7">
      <c r="V100" s="400"/>
    </row>
    <row r="101" spans="22:22" ht="30.75" x14ac:dyDescent="0.7">
      <c r="V101" s="400"/>
    </row>
    <row r="102" spans="22:22" ht="30.75" x14ac:dyDescent="0.7">
      <c r="V102" s="400"/>
    </row>
    <row r="103" spans="22:22" ht="30.75" x14ac:dyDescent="0.7">
      <c r="V103" s="400"/>
    </row>
    <row r="104" spans="22:22" ht="30.75" x14ac:dyDescent="0.7">
      <c r="V104" s="400"/>
    </row>
    <row r="105" spans="22:22" ht="30.75" x14ac:dyDescent="0.7">
      <c r="V105" s="400"/>
    </row>
    <row r="106" spans="22:22" ht="30.75" x14ac:dyDescent="0.7">
      <c r="V106" s="400"/>
    </row>
    <row r="107" spans="22:22" ht="30.75" x14ac:dyDescent="0.7">
      <c r="V107" s="400"/>
    </row>
    <row r="108" spans="22:22" ht="30.75" x14ac:dyDescent="0.7">
      <c r="V108" s="400"/>
    </row>
    <row r="109" spans="22:22" ht="30.75" x14ac:dyDescent="0.7">
      <c r="V109" s="400"/>
    </row>
    <row r="110" spans="22:22" ht="30.75" x14ac:dyDescent="0.7">
      <c r="V110" s="400"/>
    </row>
    <row r="111" spans="22:22" ht="30.75" x14ac:dyDescent="0.7">
      <c r="V111" s="400"/>
    </row>
    <row r="112" spans="22:22" ht="30.75" x14ac:dyDescent="0.7">
      <c r="V112" s="400"/>
    </row>
    <row r="113" spans="22:22" ht="30.75" x14ac:dyDescent="0.7">
      <c r="V113" s="400"/>
    </row>
    <row r="114" spans="22:22" ht="30.75" x14ac:dyDescent="0.7">
      <c r="V114" s="400"/>
    </row>
    <row r="115" spans="22:22" ht="30.75" x14ac:dyDescent="0.7">
      <c r="V115" s="400"/>
    </row>
    <row r="116" spans="22:22" ht="30.75" x14ac:dyDescent="0.7">
      <c r="V116" s="400"/>
    </row>
    <row r="117" spans="22:22" ht="30.75" x14ac:dyDescent="0.7">
      <c r="V117" s="400"/>
    </row>
    <row r="118" spans="22:22" ht="30.75" x14ac:dyDescent="0.7">
      <c r="V118" s="400"/>
    </row>
    <row r="119" spans="22:22" ht="30.75" x14ac:dyDescent="0.7">
      <c r="V119" s="400"/>
    </row>
    <row r="120" spans="22:22" ht="30.75" x14ac:dyDescent="0.7">
      <c r="V120" s="400"/>
    </row>
    <row r="121" spans="22:22" ht="30.75" x14ac:dyDescent="0.7">
      <c r="V121" s="400"/>
    </row>
    <row r="122" spans="22:22" ht="30.75" x14ac:dyDescent="0.7">
      <c r="V122" s="400"/>
    </row>
    <row r="123" spans="22:22" ht="30.75" x14ac:dyDescent="0.7">
      <c r="V123" s="400"/>
    </row>
    <row r="124" spans="22:22" ht="30.75" x14ac:dyDescent="0.7">
      <c r="V124" s="400"/>
    </row>
    <row r="125" spans="22:22" ht="30.75" x14ac:dyDescent="0.7">
      <c r="V125" s="400"/>
    </row>
    <row r="126" spans="22:22" ht="30.75" x14ac:dyDescent="0.7">
      <c r="V126" s="400"/>
    </row>
    <row r="127" spans="22:22" ht="30.75" x14ac:dyDescent="0.7">
      <c r="V127" s="400"/>
    </row>
    <row r="128" spans="22:22" ht="30.75" x14ac:dyDescent="0.7">
      <c r="V128" s="400"/>
    </row>
    <row r="129" spans="22:22" ht="30.75" x14ac:dyDescent="0.7">
      <c r="V129" s="400"/>
    </row>
    <row r="130" spans="22:22" ht="30.75" x14ac:dyDescent="0.7">
      <c r="V130" s="400"/>
    </row>
    <row r="131" spans="22:22" ht="30.75" x14ac:dyDescent="0.7">
      <c r="V131" s="400"/>
    </row>
    <row r="132" spans="22:22" ht="30.75" x14ac:dyDescent="0.7">
      <c r="V132" s="400"/>
    </row>
    <row r="133" spans="22:22" ht="30.75" x14ac:dyDescent="0.7">
      <c r="V133" s="400"/>
    </row>
    <row r="134" spans="22:22" ht="30.75" x14ac:dyDescent="0.7">
      <c r="V134" s="400"/>
    </row>
    <row r="135" spans="22:22" ht="30.75" x14ac:dyDescent="0.7">
      <c r="V135" s="400"/>
    </row>
    <row r="136" spans="22:22" ht="30.75" x14ac:dyDescent="0.7">
      <c r="V136" s="400"/>
    </row>
    <row r="137" spans="22:22" ht="30.75" x14ac:dyDescent="0.7">
      <c r="V137" s="400"/>
    </row>
    <row r="138" spans="22:22" ht="30.75" x14ac:dyDescent="0.7">
      <c r="V138" s="400"/>
    </row>
    <row r="139" spans="22:22" ht="30.75" x14ac:dyDescent="0.7">
      <c r="V139" s="400"/>
    </row>
    <row r="140" spans="22:22" ht="30.75" x14ac:dyDescent="0.7">
      <c r="V140" s="400"/>
    </row>
    <row r="141" spans="22:22" ht="30.75" x14ac:dyDescent="0.7">
      <c r="V141" s="400"/>
    </row>
    <row r="142" spans="22:22" ht="30.75" x14ac:dyDescent="0.7">
      <c r="V142" s="400"/>
    </row>
    <row r="143" spans="22:22" ht="30.75" x14ac:dyDescent="0.7">
      <c r="V143" s="400"/>
    </row>
    <row r="144" spans="22:22" ht="30.75" x14ac:dyDescent="0.7">
      <c r="V144" s="400"/>
    </row>
    <row r="145" spans="22:22" ht="30.75" x14ac:dyDescent="0.7">
      <c r="V145" s="400"/>
    </row>
    <row r="146" spans="22:22" ht="30.75" x14ac:dyDescent="0.7">
      <c r="V146" s="400"/>
    </row>
    <row r="147" spans="22:22" ht="30.75" x14ac:dyDescent="0.7">
      <c r="V147" s="400"/>
    </row>
    <row r="148" spans="22:22" ht="30.75" x14ac:dyDescent="0.7">
      <c r="V148" s="400"/>
    </row>
    <row r="149" spans="22:22" ht="30.75" x14ac:dyDescent="0.7">
      <c r="V149" s="400"/>
    </row>
    <row r="150" spans="22:22" ht="30.75" x14ac:dyDescent="0.7">
      <c r="V150" s="400"/>
    </row>
    <row r="151" spans="22:22" ht="30.75" x14ac:dyDescent="0.7">
      <c r="V151" s="400"/>
    </row>
    <row r="152" spans="22:22" ht="30.75" x14ac:dyDescent="0.7">
      <c r="V152" s="400"/>
    </row>
    <row r="153" spans="22:22" ht="30.75" x14ac:dyDescent="0.7">
      <c r="V153" s="400"/>
    </row>
    <row r="154" spans="22:22" ht="30.75" x14ac:dyDescent="0.7">
      <c r="V154" s="400"/>
    </row>
    <row r="155" spans="22:22" ht="30.75" x14ac:dyDescent="0.7">
      <c r="V155" s="400"/>
    </row>
    <row r="156" spans="22:22" ht="30.75" x14ac:dyDescent="0.7">
      <c r="V156" s="400"/>
    </row>
    <row r="157" spans="22:22" ht="30.75" x14ac:dyDescent="0.7">
      <c r="V157" s="400"/>
    </row>
    <row r="158" spans="22:22" ht="30.75" x14ac:dyDescent="0.7">
      <c r="V158" s="400"/>
    </row>
    <row r="159" spans="22:22" ht="30.75" x14ac:dyDescent="0.7">
      <c r="V159" s="400"/>
    </row>
    <row r="160" spans="22:22" ht="30.75" x14ac:dyDescent="0.7">
      <c r="V160" s="400"/>
    </row>
    <row r="161" spans="22:22" ht="30.75" x14ac:dyDescent="0.7">
      <c r="V161" s="400"/>
    </row>
    <row r="162" spans="22:22" ht="30.75" x14ac:dyDescent="0.7">
      <c r="V162" s="400"/>
    </row>
    <row r="163" spans="22:22" ht="30.75" x14ac:dyDescent="0.7">
      <c r="V163" s="400"/>
    </row>
    <row r="164" spans="22:22" ht="30.75" x14ac:dyDescent="0.7">
      <c r="V164" s="400"/>
    </row>
    <row r="165" spans="22:22" ht="30.75" x14ac:dyDescent="0.7">
      <c r="V165" s="400"/>
    </row>
    <row r="166" spans="22:22" ht="30.75" x14ac:dyDescent="0.7">
      <c r="V166" s="400"/>
    </row>
    <row r="167" spans="22:22" ht="30.75" x14ac:dyDescent="0.7">
      <c r="V167" s="400"/>
    </row>
    <row r="168" spans="22:22" ht="30.75" x14ac:dyDescent="0.7">
      <c r="V168" s="400"/>
    </row>
    <row r="169" spans="22:22" ht="30.75" x14ac:dyDescent="0.7">
      <c r="V169" s="400"/>
    </row>
    <row r="170" spans="22:22" ht="30.75" x14ac:dyDescent="0.7">
      <c r="V170" s="400"/>
    </row>
    <row r="171" spans="22:22" ht="30.75" x14ac:dyDescent="0.7">
      <c r="V171" s="400"/>
    </row>
    <row r="172" spans="22:22" ht="30.75" x14ac:dyDescent="0.7">
      <c r="V172" s="400"/>
    </row>
    <row r="173" spans="22:22" ht="30.75" x14ac:dyDescent="0.7">
      <c r="V173" s="400"/>
    </row>
    <row r="174" spans="22:22" ht="30.75" x14ac:dyDescent="0.7">
      <c r="V174" s="400"/>
    </row>
    <row r="175" spans="22:22" ht="30.75" x14ac:dyDescent="0.7">
      <c r="V175" s="400"/>
    </row>
    <row r="176" spans="22:22" ht="30.75" x14ac:dyDescent="0.7">
      <c r="V176" s="400"/>
    </row>
    <row r="177" spans="22:22" ht="30.75" x14ac:dyDescent="0.7">
      <c r="V177" s="400"/>
    </row>
    <row r="178" spans="22:22" ht="30.75" x14ac:dyDescent="0.7">
      <c r="V178" s="400"/>
    </row>
    <row r="179" spans="22:22" ht="30.75" x14ac:dyDescent="0.7">
      <c r="V179" s="400"/>
    </row>
    <row r="180" spans="22:22" ht="30.75" x14ac:dyDescent="0.7">
      <c r="V180" s="400"/>
    </row>
    <row r="181" spans="22:22" ht="30.75" x14ac:dyDescent="0.7">
      <c r="V181" s="400"/>
    </row>
    <row r="182" spans="22:22" ht="30.75" x14ac:dyDescent="0.7">
      <c r="V182" s="400"/>
    </row>
    <row r="183" spans="22:22" ht="30.75" x14ac:dyDescent="0.7">
      <c r="V183" s="400"/>
    </row>
    <row r="184" spans="22:22" ht="30.75" x14ac:dyDescent="0.7">
      <c r="V184" s="400"/>
    </row>
    <row r="185" spans="22:22" ht="30.75" x14ac:dyDescent="0.7">
      <c r="V185" s="400"/>
    </row>
    <row r="186" spans="22:22" ht="30.75" x14ac:dyDescent="0.7">
      <c r="V186" s="400"/>
    </row>
    <row r="187" spans="22:22" ht="30.75" x14ac:dyDescent="0.7">
      <c r="V187" s="400"/>
    </row>
    <row r="188" spans="22:22" ht="30.75" x14ac:dyDescent="0.7">
      <c r="V188" s="400"/>
    </row>
    <row r="189" spans="22:22" ht="30.75" x14ac:dyDescent="0.7">
      <c r="V189" s="400"/>
    </row>
    <row r="190" spans="22:22" ht="30.75" x14ac:dyDescent="0.7">
      <c r="V190" s="400"/>
    </row>
    <row r="191" spans="22:22" ht="30.75" x14ac:dyDescent="0.7">
      <c r="V191" s="400"/>
    </row>
    <row r="192" spans="22:22" ht="30.75" x14ac:dyDescent="0.7">
      <c r="V192" s="400"/>
    </row>
    <row r="193" spans="22:22" ht="30.75" x14ac:dyDescent="0.7">
      <c r="V193" s="400"/>
    </row>
    <row r="194" spans="22:22" ht="30.75" x14ac:dyDescent="0.7">
      <c r="V194" s="400"/>
    </row>
    <row r="195" spans="22:22" ht="30.75" x14ac:dyDescent="0.7">
      <c r="V195" s="400"/>
    </row>
    <row r="196" spans="22:22" ht="30.75" x14ac:dyDescent="0.7">
      <c r="V196" s="400"/>
    </row>
    <row r="197" spans="22:22" ht="30.75" x14ac:dyDescent="0.7">
      <c r="V197" s="400"/>
    </row>
    <row r="198" spans="22:22" ht="30.75" x14ac:dyDescent="0.7">
      <c r="V198" s="400"/>
    </row>
    <row r="199" spans="22:22" ht="30.75" x14ac:dyDescent="0.7">
      <c r="V199" s="400"/>
    </row>
    <row r="200" spans="22:22" ht="30.75" x14ac:dyDescent="0.7">
      <c r="V200" s="400"/>
    </row>
    <row r="201" spans="22:22" ht="30.75" x14ac:dyDescent="0.7">
      <c r="V201" s="400"/>
    </row>
    <row r="202" spans="22:22" ht="30.75" x14ac:dyDescent="0.7">
      <c r="V202" s="400"/>
    </row>
    <row r="203" spans="22:22" ht="30.75" x14ac:dyDescent="0.7">
      <c r="V203" s="400"/>
    </row>
    <row r="204" spans="22:22" ht="30.75" x14ac:dyDescent="0.7">
      <c r="V204" s="400"/>
    </row>
    <row r="205" spans="22:22" ht="30.75" x14ac:dyDescent="0.7">
      <c r="V205" s="400"/>
    </row>
    <row r="206" spans="22:22" ht="30.75" x14ac:dyDescent="0.7">
      <c r="V206" s="400"/>
    </row>
    <row r="207" spans="22:22" ht="30.75" x14ac:dyDescent="0.7">
      <c r="V207" s="400"/>
    </row>
    <row r="208" spans="22:22" ht="30.75" x14ac:dyDescent="0.7">
      <c r="V208" s="400"/>
    </row>
    <row r="209" spans="22:22" ht="30.75" x14ac:dyDescent="0.7">
      <c r="V209" s="400"/>
    </row>
    <row r="210" spans="22:22" ht="30.75" x14ac:dyDescent="0.7">
      <c r="V210" s="400"/>
    </row>
    <row r="211" spans="22:22" ht="30.75" x14ac:dyDescent="0.7">
      <c r="V211" s="400"/>
    </row>
    <row r="212" spans="22:22" ht="30.75" x14ac:dyDescent="0.7">
      <c r="V212" s="400"/>
    </row>
    <row r="213" spans="22:22" ht="30.75" x14ac:dyDescent="0.7">
      <c r="V213" s="400"/>
    </row>
    <row r="214" spans="22:22" ht="30.75" x14ac:dyDescent="0.7">
      <c r="V214" s="400"/>
    </row>
    <row r="215" spans="22:22" ht="30.75" x14ac:dyDescent="0.7">
      <c r="V215" s="400"/>
    </row>
    <row r="216" spans="22:22" ht="30.75" x14ac:dyDescent="0.7">
      <c r="V216" s="400"/>
    </row>
    <row r="217" spans="22:22" ht="30.75" x14ac:dyDescent="0.7">
      <c r="V217" s="400"/>
    </row>
    <row r="218" spans="22:22" ht="30.75" x14ac:dyDescent="0.7">
      <c r="V218" s="400"/>
    </row>
    <row r="219" spans="22:22" ht="30.75" x14ac:dyDescent="0.7">
      <c r="V219" s="400"/>
    </row>
    <row r="220" spans="22:22" ht="30.75" x14ac:dyDescent="0.7">
      <c r="V220" s="400"/>
    </row>
    <row r="221" spans="22:22" ht="30.75" x14ac:dyDescent="0.7">
      <c r="V221" s="400"/>
    </row>
    <row r="222" spans="22:22" ht="30.75" x14ac:dyDescent="0.7">
      <c r="V222" s="400"/>
    </row>
    <row r="223" spans="22:22" ht="30.75" x14ac:dyDescent="0.7">
      <c r="V223" s="400"/>
    </row>
    <row r="224" spans="22:22" ht="30.75" x14ac:dyDescent="0.7">
      <c r="V224" s="400"/>
    </row>
    <row r="225" spans="22:22" ht="30.75" x14ac:dyDescent="0.7">
      <c r="V225" s="400"/>
    </row>
    <row r="226" spans="22:22" ht="30.75" x14ac:dyDescent="0.7">
      <c r="V226" s="400"/>
    </row>
    <row r="227" spans="22:22" ht="30.75" x14ac:dyDescent="0.7">
      <c r="V227" s="400"/>
    </row>
    <row r="228" spans="22:22" ht="30.75" x14ac:dyDescent="0.7">
      <c r="V228" s="400"/>
    </row>
    <row r="229" spans="22:22" ht="30.75" x14ac:dyDescent="0.7">
      <c r="V229" s="400"/>
    </row>
    <row r="230" spans="22:22" ht="30.75" x14ac:dyDescent="0.7">
      <c r="V230" s="400"/>
    </row>
    <row r="231" spans="22:22" ht="30.75" x14ac:dyDescent="0.7">
      <c r="V231" s="400"/>
    </row>
    <row r="232" spans="22:22" ht="30.75" x14ac:dyDescent="0.7">
      <c r="V232" s="400"/>
    </row>
    <row r="233" spans="22:22" ht="30.75" x14ac:dyDescent="0.7">
      <c r="V233" s="400"/>
    </row>
    <row r="234" spans="22:22" ht="30.75" x14ac:dyDescent="0.7">
      <c r="V234" s="400"/>
    </row>
    <row r="235" spans="22:22" ht="30.75" x14ac:dyDescent="0.7">
      <c r="V235" s="400"/>
    </row>
    <row r="236" spans="22:22" ht="30.75" x14ac:dyDescent="0.7">
      <c r="V236" s="400"/>
    </row>
    <row r="237" spans="22:22" ht="30.75" x14ac:dyDescent="0.7">
      <c r="V237" s="400"/>
    </row>
    <row r="238" spans="22:22" ht="30.75" x14ac:dyDescent="0.7">
      <c r="V238" s="400"/>
    </row>
    <row r="239" spans="22:22" ht="30.75" x14ac:dyDescent="0.7">
      <c r="V239" s="400"/>
    </row>
    <row r="240" spans="22:22" ht="30.75" x14ac:dyDescent="0.7">
      <c r="V240" s="400"/>
    </row>
    <row r="241" spans="22:22" ht="30.75" x14ac:dyDescent="0.7">
      <c r="V241" s="400"/>
    </row>
    <row r="242" spans="22:22" ht="30.75" x14ac:dyDescent="0.7">
      <c r="V242" s="400"/>
    </row>
    <row r="243" spans="22:22" ht="30.75" x14ac:dyDescent="0.7">
      <c r="V243" s="400"/>
    </row>
    <row r="244" spans="22:22" ht="30.75" x14ac:dyDescent="0.7">
      <c r="V244" s="400"/>
    </row>
    <row r="245" spans="22:22" ht="30.75" x14ac:dyDescent="0.7">
      <c r="V245" s="400"/>
    </row>
    <row r="246" spans="22:22" ht="30.75" x14ac:dyDescent="0.7">
      <c r="V246" s="400"/>
    </row>
    <row r="247" spans="22:22" ht="30.75" x14ac:dyDescent="0.7">
      <c r="V247" s="400"/>
    </row>
    <row r="248" spans="22:22" ht="30.75" x14ac:dyDescent="0.7">
      <c r="V248" s="400"/>
    </row>
    <row r="249" spans="22:22" ht="30.75" x14ac:dyDescent="0.7">
      <c r="V249" s="400"/>
    </row>
    <row r="250" spans="22:22" ht="30.75" x14ac:dyDescent="0.7">
      <c r="V250" s="400"/>
    </row>
    <row r="251" spans="22:22" ht="30.75" x14ac:dyDescent="0.7">
      <c r="V251" s="400"/>
    </row>
    <row r="252" spans="22:22" ht="30.75" x14ac:dyDescent="0.7">
      <c r="V252" s="400"/>
    </row>
    <row r="253" spans="22:22" ht="30.75" x14ac:dyDescent="0.7">
      <c r="V253" s="400"/>
    </row>
    <row r="254" spans="22:22" ht="30.75" x14ac:dyDescent="0.7">
      <c r="V254" s="400"/>
    </row>
    <row r="255" spans="22:22" ht="30.75" x14ac:dyDescent="0.7">
      <c r="V255" s="400"/>
    </row>
    <row r="256" spans="22:22" ht="30.75" x14ac:dyDescent="0.7">
      <c r="V256" s="400"/>
    </row>
    <row r="257" spans="22:22" ht="30.75" x14ac:dyDescent="0.7">
      <c r="V257" s="400"/>
    </row>
    <row r="258" spans="22:22" ht="30.75" x14ac:dyDescent="0.7">
      <c r="V258" s="400"/>
    </row>
    <row r="259" spans="22:22" ht="30.75" x14ac:dyDescent="0.7">
      <c r="V259" s="400"/>
    </row>
    <row r="260" spans="22:22" ht="30.75" x14ac:dyDescent="0.7">
      <c r="V260" s="400"/>
    </row>
    <row r="261" spans="22:22" ht="30.75" x14ac:dyDescent="0.7">
      <c r="V261" s="400"/>
    </row>
    <row r="262" spans="22:22" ht="30.75" x14ac:dyDescent="0.7">
      <c r="V262" s="400"/>
    </row>
    <row r="263" spans="22:22" ht="30.75" x14ac:dyDescent="0.7">
      <c r="V263" s="400"/>
    </row>
    <row r="264" spans="22:22" ht="30.75" x14ac:dyDescent="0.7">
      <c r="V264" s="400"/>
    </row>
    <row r="265" spans="22:22" ht="30.75" x14ac:dyDescent="0.7">
      <c r="V265" s="400"/>
    </row>
    <row r="266" spans="22:22" ht="30.75" x14ac:dyDescent="0.7">
      <c r="V266" s="400"/>
    </row>
    <row r="267" spans="22:22" ht="30.75" x14ac:dyDescent="0.7">
      <c r="V267" s="400"/>
    </row>
    <row r="268" spans="22:22" ht="30.75" x14ac:dyDescent="0.7">
      <c r="V268" s="400"/>
    </row>
    <row r="269" spans="22:22" ht="30.75" x14ac:dyDescent="0.7">
      <c r="V269" s="400"/>
    </row>
    <row r="270" spans="22:22" ht="30.75" x14ac:dyDescent="0.7">
      <c r="V270" s="400"/>
    </row>
    <row r="271" spans="22:22" ht="30.75" x14ac:dyDescent="0.7">
      <c r="V271" s="400"/>
    </row>
    <row r="272" spans="22:22" ht="30.75" x14ac:dyDescent="0.7">
      <c r="V272" s="400"/>
    </row>
    <row r="273" spans="22:22" ht="30.75" x14ac:dyDescent="0.7">
      <c r="V273" s="400"/>
    </row>
    <row r="274" spans="22:22" ht="30.75" x14ac:dyDescent="0.7">
      <c r="V274" s="400"/>
    </row>
  </sheetData>
  <mergeCells count="24">
    <mergeCell ref="B66:K66"/>
    <mergeCell ref="L66:W66"/>
    <mergeCell ref="Q9:Q11"/>
    <mergeCell ref="R9:R11"/>
    <mergeCell ref="S9:S11"/>
    <mergeCell ref="T9:T11"/>
    <mergeCell ref="U9:U11"/>
    <mergeCell ref="W9:W11"/>
    <mergeCell ref="J9:J11"/>
    <mergeCell ref="K9:K11"/>
    <mergeCell ref="L9:L11"/>
    <mergeCell ref="N9:N11"/>
    <mergeCell ref="O9:O11"/>
    <mergeCell ref="P9:P11"/>
    <mergeCell ref="B3:W3"/>
    <mergeCell ref="B5:W5"/>
    <mergeCell ref="B9:B11"/>
    <mergeCell ref="C9:C11"/>
    <mergeCell ref="D9:D11"/>
    <mergeCell ref="E9:E11"/>
    <mergeCell ref="F9:F11"/>
    <mergeCell ref="G9:G11"/>
    <mergeCell ref="H9:H11"/>
    <mergeCell ref="I9:I11"/>
  </mergeCells>
  <printOptions horizontalCentered="1"/>
  <pageMargins left="0.19685039370078741" right="0.19685039370078741" top="0.59055118110236227" bottom="0.39370078740157483" header="0.51181102362204722" footer="0.51181102362204722"/>
  <pageSetup paperSize="9" scale="42" orientation="portrait" r:id="rId1"/>
  <headerFooter alignWithMargins="0">
    <oddFooter>&amp;C&amp;"Times New Roman,Regular"&amp;20- 9 -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____11"/>
  <dimension ref="A1:AN180"/>
  <sheetViews>
    <sheetView rightToLeft="1" view="pageBreakPreview" zoomScale="50" zoomScaleNormal="50" zoomScaleSheetLayoutView="50" workbookViewId="0"/>
  </sheetViews>
  <sheetFormatPr defaultRowHeight="21.75" x14ac:dyDescent="0.5"/>
  <cols>
    <col min="1" max="1" width="10.5703125" style="48" customWidth="1"/>
    <col min="2" max="2" width="74.28515625" style="37" customWidth="1"/>
    <col min="3" max="20" width="16.28515625" style="48" customWidth="1"/>
    <col min="21" max="21" width="70.85546875" style="37" customWidth="1"/>
    <col min="22" max="22" width="17.140625" style="48" bestFit="1" customWidth="1"/>
    <col min="23" max="23" width="13.28515625" style="48" bestFit="1" customWidth="1"/>
    <col min="24" max="24" width="9.140625" style="48"/>
    <col min="25" max="28" width="9.140625" style="48" customWidth="1"/>
    <col min="29" max="29" width="12.42578125" style="48" customWidth="1"/>
    <col min="30" max="37" width="9.140625" style="48"/>
    <col min="38" max="38" width="11" style="48" bestFit="1" customWidth="1"/>
    <col min="39" max="39" width="9.140625" style="48"/>
    <col min="40" max="40" width="14.140625" style="48" customWidth="1"/>
    <col min="41" max="16384" width="9.140625" style="48"/>
  </cols>
  <sheetData>
    <row r="1" spans="1:40" s="5" customFormat="1" ht="19.5" customHeight="1" x14ac:dyDescent="0.65">
      <c r="B1" s="2"/>
      <c r="C1" s="2"/>
      <c r="D1" s="2"/>
      <c r="E1" s="2"/>
      <c r="F1" s="2"/>
      <c r="G1" s="2"/>
      <c r="H1" s="2"/>
      <c r="I1" s="2"/>
      <c r="J1" s="2"/>
      <c r="K1" s="2"/>
      <c r="L1" s="2"/>
      <c r="M1" s="2"/>
      <c r="N1" s="2"/>
      <c r="O1" s="2"/>
      <c r="P1" s="2"/>
      <c r="Q1" s="2"/>
      <c r="R1" s="2"/>
      <c r="S1" s="2"/>
      <c r="T1" s="2"/>
    </row>
    <row r="2" spans="1:40" s="5" customFormat="1" ht="19.5" customHeight="1" x14ac:dyDescent="0.65">
      <c r="B2" s="2"/>
      <c r="C2" s="2"/>
      <c r="D2" s="2"/>
      <c r="E2" s="2"/>
      <c r="F2" s="2"/>
      <c r="G2" s="2"/>
      <c r="H2" s="2"/>
      <c r="I2" s="2"/>
      <c r="J2" s="2"/>
      <c r="K2" s="2"/>
      <c r="L2" s="2"/>
      <c r="M2" s="2"/>
      <c r="N2" s="2"/>
      <c r="O2" s="2"/>
      <c r="P2" s="2"/>
      <c r="Q2" s="2"/>
      <c r="R2" s="2"/>
      <c r="S2" s="2"/>
      <c r="T2" s="2"/>
    </row>
    <row r="3" spans="1:40" s="5" customFormat="1" ht="19.5" customHeight="1" x14ac:dyDescent="0.65">
      <c r="B3" s="2"/>
      <c r="C3" s="2"/>
      <c r="D3" s="2"/>
      <c r="E3" s="2"/>
      <c r="F3" s="2"/>
      <c r="G3" s="2"/>
      <c r="H3" s="2"/>
      <c r="I3" s="2"/>
      <c r="J3" s="2"/>
      <c r="K3" s="2"/>
      <c r="L3" s="2"/>
      <c r="M3" s="2"/>
      <c r="N3" s="2"/>
      <c r="O3" s="2"/>
      <c r="P3" s="2"/>
      <c r="Q3" s="2"/>
      <c r="R3" s="2"/>
      <c r="S3" s="2"/>
      <c r="T3" s="2"/>
    </row>
    <row r="4" spans="1:40" s="1580" customFormat="1" ht="36.75" x14ac:dyDescent="0.85">
      <c r="B4" s="1771" t="s">
        <v>1818</v>
      </c>
      <c r="C4" s="1771"/>
      <c r="D4" s="1771"/>
      <c r="E4" s="1771"/>
      <c r="F4" s="1771"/>
      <c r="G4" s="1771"/>
      <c r="H4" s="1771"/>
      <c r="I4" s="1771"/>
      <c r="J4" s="1771"/>
      <c r="K4" s="1771"/>
      <c r="L4" s="1763" t="s">
        <v>1817</v>
      </c>
      <c r="M4" s="1763"/>
      <c r="N4" s="1763"/>
      <c r="O4" s="1763"/>
      <c r="P4" s="1763"/>
      <c r="Q4" s="1763"/>
      <c r="R4" s="1763"/>
      <c r="S4" s="1763"/>
      <c r="T4" s="1763"/>
      <c r="U4" s="1763"/>
      <c r="V4" s="468"/>
      <c r="W4" s="468"/>
      <c r="X4" s="468"/>
      <c r="Y4" s="468"/>
      <c r="Z4" s="468"/>
      <c r="AA4" s="468"/>
      <c r="AB4" s="468"/>
      <c r="AC4" s="468"/>
      <c r="AD4" s="468"/>
      <c r="AE4" s="468"/>
      <c r="AF4" s="468"/>
      <c r="AG4" s="468"/>
    </row>
    <row r="5" spans="1:40" s="76" customFormat="1" ht="19.5" customHeight="1" x14ac:dyDescent="0.65">
      <c r="B5" s="75"/>
      <c r="C5" s="75"/>
      <c r="D5" s="1543"/>
      <c r="E5" s="1543"/>
      <c r="F5" s="1543"/>
      <c r="G5" s="1543"/>
      <c r="H5" s="1543"/>
      <c r="I5" s="75"/>
      <c r="J5" s="75"/>
      <c r="K5" s="75"/>
      <c r="L5" s="75"/>
      <c r="M5" s="75"/>
      <c r="N5" s="75"/>
      <c r="O5" s="75"/>
      <c r="P5" s="75"/>
      <c r="Q5" s="75"/>
      <c r="R5" s="75"/>
      <c r="S5" s="75"/>
      <c r="T5" s="75"/>
      <c r="U5" s="75"/>
    </row>
    <row r="6" spans="1:40" s="76" customFormat="1" ht="19.5" customHeight="1" x14ac:dyDescent="0.65">
      <c r="B6" s="75"/>
      <c r="C6" s="1543"/>
      <c r="D6" s="1543"/>
      <c r="E6" s="1543"/>
      <c r="F6" s="1543"/>
      <c r="G6" s="1543"/>
      <c r="H6" s="1543"/>
      <c r="I6" s="75"/>
      <c r="J6" s="75"/>
      <c r="K6" s="75"/>
      <c r="L6" s="75"/>
      <c r="M6" s="75"/>
      <c r="N6" s="75"/>
      <c r="O6" s="75"/>
      <c r="P6" s="75"/>
      <c r="Q6" s="75"/>
      <c r="R6" s="75"/>
      <c r="S6" s="75"/>
      <c r="T6" s="75"/>
      <c r="U6" s="75"/>
    </row>
    <row r="7" spans="1:40" s="417" customFormat="1" ht="22.5" x14ac:dyDescent="0.5">
      <c r="B7" s="355" t="s">
        <v>1752</v>
      </c>
      <c r="C7" s="472"/>
      <c r="D7" s="472"/>
      <c r="E7" s="472"/>
      <c r="F7" s="472"/>
      <c r="G7" s="472"/>
      <c r="H7" s="472"/>
      <c r="U7" s="229" t="s">
        <v>1756</v>
      </c>
    </row>
    <row r="8" spans="1:40" s="76" customFormat="1" ht="19.5" customHeight="1" thickBot="1" x14ac:dyDescent="0.7">
      <c r="B8" s="75"/>
      <c r="C8" s="75"/>
      <c r="D8" s="75"/>
      <c r="E8" s="75"/>
      <c r="F8" s="75"/>
      <c r="G8" s="75"/>
      <c r="H8" s="75"/>
      <c r="I8" s="75"/>
      <c r="J8" s="75"/>
      <c r="K8" s="75"/>
      <c r="L8" s="75"/>
      <c r="M8" s="75"/>
      <c r="N8" s="75"/>
      <c r="O8" s="75"/>
      <c r="P8" s="75"/>
      <c r="Q8" s="75"/>
      <c r="R8" s="75"/>
      <c r="S8" s="75"/>
      <c r="T8" s="75"/>
      <c r="U8" s="75"/>
    </row>
    <row r="9" spans="1:40" s="1521" customFormat="1" ht="25.5" customHeight="1" thickTop="1" x14ac:dyDescent="0.7">
      <c r="A9" s="258"/>
      <c r="B9" s="1768" t="s">
        <v>887</v>
      </c>
      <c r="C9" s="1758">
        <v>2010</v>
      </c>
      <c r="D9" s="1758">
        <v>2011</v>
      </c>
      <c r="E9" s="1758">
        <v>2012</v>
      </c>
      <c r="F9" s="1758">
        <v>2013</v>
      </c>
      <c r="G9" s="1758">
        <v>2014</v>
      </c>
      <c r="H9" s="1758">
        <v>2015</v>
      </c>
      <c r="I9" s="1785">
        <v>2015</v>
      </c>
      <c r="J9" s="1786"/>
      <c r="K9" s="1786"/>
      <c r="L9" s="1783">
        <v>2015</v>
      </c>
      <c r="M9" s="1783"/>
      <c r="N9" s="1783"/>
      <c r="O9" s="1783"/>
      <c r="P9" s="1783"/>
      <c r="Q9" s="1783"/>
      <c r="R9" s="1783"/>
      <c r="S9" s="1783"/>
      <c r="T9" s="1784"/>
      <c r="U9" s="1765" t="s">
        <v>886</v>
      </c>
    </row>
    <row r="10" spans="1:40" s="258" customFormat="1" ht="22.5" customHeight="1" x14ac:dyDescent="0.7">
      <c r="B10" s="1769"/>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87"/>
    </row>
    <row r="11" spans="1:40" s="338" customFormat="1" ht="22.5" customHeight="1" x14ac:dyDescent="0.7">
      <c r="A11" s="258"/>
      <c r="B11" s="1770"/>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88"/>
    </row>
    <row r="12" spans="1:40" s="339" customFormat="1" ht="13.5" customHeight="1" x14ac:dyDescent="0.7">
      <c r="B12" s="340"/>
      <c r="C12" s="353"/>
      <c r="D12" s="353"/>
      <c r="E12" s="353"/>
      <c r="F12" s="353"/>
      <c r="G12" s="353"/>
      <c r="H12" s="353"/>
      <c r="I12" s="420"/>
      <c r="J12" s="421"/>
      <c r="K12" s="421"/>
      <c r="L12" s="421"/>
      <c r="M12" s="421"/>
      <c r="N12" s="421"/>
      <c r="O12" s="421"/>
      <c r="P12" s="421"/>
      <c r="Q12" s="421"/>
      <c r="R12" s="421"/>
      <c r="S12" s="421"/>
      <c r="T12" s="422"/>
      <c r="U12" s="354"/>
    </row>
    <row r="13" spans="1:40" s="360" customFormat="1" ht="24.95" customHeight="1" x14ac:dyDescent="0.2">
      <c r="A13" s="365"/>
      <c r="B13" s="455" t="s">
        <v>7</v>
      </c>
      <c r="C13" s="632"/>
      <c r="D13" s="632"/>
      <c r="E13" s="632"/>
      <c r="F13" s="632"/>
      <c r="G13" s="632"/>
      <c r="H13" s="632"/>
      <c r="I13" s="874"/>
      <c r="J13" s="872"/>
      <c r="K13" s="872"/>
      <c r="L13" s="872"/>
      <c r="M13" s="872"/>
      <c r="N13" s="872"/>
      <c r="O13" s="872"/>
      <c r="P13" s="872"/>
      <c r="Q13" s="872"/>
      <c r="R13" s="872"/>
      <c r="S13" s="872"/>
      <c r="T13" s="875"/>
      <c r="U13" s="379" t="s">
        <v>379</v>
      </c>
    </row>
    <row r="14" spans="1:40" s="360" customFormat="1" ht="13.5" customHeight="1" x14ac:dyDescent="0.2">
      <c r="B14" s="454"/>
      <c r="C14" s="973"/>
      <c r="D14" s="973"/>
      <c r="E14" s="973"/>
      <c r="F14" s="973"/>
      <c r="G14" s="973"/>
      <c r="H14" s="973"/>
      <c r="I14" s="974"/>
      <c r="J14" s="975"/>
      <c r="K14" s="975"/>
      <c r="L14" s="975"/>
      <c r="M14" s="975"/>
      <c r="N14" s="975"/>
      <c r="O14" s="975"/>
      <c r="P14" s="975"/>
      <c r="Q14" s="975"/>
      <c r="R14" s="975"/>
      <c r="S14" s="975"/>
      <c r="T14" s="976"/>
      <c r="U14" s="617"/>
    </row>
    <row r="15" spans="1:40" s="360" customFormat="1" ht="24.95" customHeight="1" x14ac:dyDescent="0.2">
      <c r="A15" s="1574"/>
      <c r="B15" s="454" t="s">
        <v>8</v>
      </c>
      <c r="C15" s="878">
        <v>144072.77043499856</v>
      </c>
      <c r="D15" s="878">
        <v>169066.11999040365</v>
      </c>
      <c r="E15" s="878">
        <v>207299.23284784213</v>
      </c>
      <c r="F15" s="878">
        <v>376643.94188615988</v>
      </c>
      <c r="G15" s="878">
        <v>430561.2511793492</v>
      </c>
      <c r="H15" s="878">
        <v>646426.67522117204</v>
      </c>
      <c r="I15" s="790">
        <v>437002.58549221331</v>
      </c>
      <c r="J15" s="788">
        <v>466167.77886873542</v>
      </c>
      <c r="K15" s="788">
        <v>467461.26362038881</v>
      </c>
      <c r="L15" s="788">
        <v>523390.73932143074</v>
      </c>
      <c r="M15" s="788">
        <v>529183.30828961334</v>
      </c>
      <c r="N15" s="788">
        <v>538922.90753517195</v>
      </c>
      <c r="O15" s="788">
        <v>566042.90043142624</v>
      </c>
      <c r="P15" s="788">
        <v>610107.8185705815</v>
      </c>
      <c r="Q15" s="788">
        <v>642225.37491224147</v>
      </c>
      <c r="R15" s="788">
        <v>673878.21310206794</v>
      </c>
      <c r="S15" s="788">
        <v>665967.3332519565</v>
      </c>
      <c r="T15" s="789">
        <v>646426.67522117204</v>
      </c>
      <c r="U15" s="617" t="s">
        <v>380</v>
      </c>
      <c r="V15" s="898"/>
      <c r="W15" s="898"/>
      <c r="X15" s="898"/>
      <c r="Y15" s="898"/>
      <c r="Z15" s="898"/>
      <c r="AA15" s="898"/>
      <c r="AB15" s="898"/>
      <c r="AC15" s="898"/>
      <c r="AD15" s="898"/>
      <c r="AE15" s="898"/>
      <c r="AF15" s="898"/>
      <c r="AG15" s="898"/>
      <c r="AH15" s="898"/>
      <c r="AI15" s="898"/>
      <c r="AJ15" s="898"/>
      <c r="AK15" s="898"/>
      <c r="AL15" s="898"/>
      <c r="AM15" s="363"/>
      <c r="AN15" s="363"/>
    </row>
    <row r="16" spans="1:40" s="365" customFormat="1" ht="24.95" customHeight="1" x14ac:dyDescent="0.2">
      <c r="A16" s="1574"/>
      <c r="B16" s="618" t="s">
        <v>173</v>
      </c>
      <c r="C16" s="882">
        <v>6535.9412993659989</v>
      </c>
      <c r="D16" s="882">
        <v>11930.478033589001</v>
      </c>
      <c r="E16" s="882">
        <v>6173.8304495790017</v>
      </c>
      <c r="F16" s="882">
        <v>11803.844086610003</v>
      </c>
      <c r="G16" s="882">
        <v>14567.013548509998</v>
      </c>
      <c r="H16" s="882">
        <v>24392.853378949996</v>
      </c>
      <c r="I16" s="787">
        <v>15417.517872940003</v>
      </c>
      <c r="J16" s="785">
        <v>18517.460769560006</v>
      </c>
      <c r="K16" s="785">
        <v>19261.817768889992</v>
      </c>
      <c r="L16" s="785">
        <v>16888.45156658001</v>
      </c>
      <c r="M16" s="785">
        <v>18047.132852640007</v>
      </c>
      <c r="N16" s="785">
        <v>19678.847947139999</v>
      </c>
      <c r="O16" s="785">
        <v>20878.916354289999</v>
      </c>
      <c r="P16" s="785">
        <v>22867.593340019994</v>
      </c>
      <c r="Q16" s="785">
        <v>22639.431250670004</v>
      </c>
      <c r="R16" s="785">
        <v>24148.272059399998</v>
      </c>
      <c r="S16" s="785">
        <v>23582.196582459997</v>
      </c>
      <c r="T16" s="786">
        <v>24392.853378949996</v>
      </c>
      <c r="U16" s="619" t="s">
        <v>888</v>
      </c>
      <c r="V16" s="898"/>
      <c r="W16" s="898"/>
      <c r="X16" s="898"/>
      <c r="Y16" s="898"/>
      <c r="Z16" s="898"/>
      <c r="AA16" s="898"/>
      <c r="AB16" s="898"/>
      <c r="AC16" s="898"/>
      <c r="AD16" s="898"/>
      <c r="AE16" s="898"/>
      <c r="AF16" s="898"/>
      <c r="AG16" s="898"/>
      <c r="AH16" s="898"/>
      <c r="AI16" s="898"/>
      <c r="AJ16" s="898"/>
      <c r="AK16" s="898"/>
      <c r="AL16" s="898"/>
      <c r="AM16" s="363"/>
      <c r="AN16" s="363"/>
    </row>
    <row r="17" spans="1:40" s="365" customFormat="1" ht="24.95" customHeight="1" x14ac:dyDescent="0.2">
      <c r="A17" s="1574"/>
      <c r="B17" s="618" t="s">
        <v>952</v>
      </c>
      <c r="C17" s="882">
        <v>101539.08183351035</v>
      </c>
      <c r="D17" s="882">
        <v>113792.51809103336</v>
      </c>
      <c r="E17" s="882">
        <v>168224.0270928255</v>
      </c>
      <c r="F17" s="882">
        <v>308402.85858072276</v>
      </c>
      <c r="G17" s="882">
        <v>359028.9112086512</v>
      </c>
      <c r="H17" s="882">
        <v>544145.15667505842</v>
      </c>
      <c r="I17" s="787">
        <v>366489.10807128093</v>
      </c>
      <c r="J17" s="785">
        <v>392188.52081805537</v>
      </c>
      <c r="K17" s="785">
        <v>389555.30077962385</v>
      </c>
      <c r="L17" s="785">
        <v>439362.00854824274</v>
      </c>
      <c r="M17" s="785">
        <v>441124.37449848861</v>
      </c>
      <c r="N17" s="785">
        <v>452987.22593873355</v>
      </c>
      <c r="O17" s="785">
        <v>480107.05080136424</v>
      </c>
      <c r="P17" s="785">
        <v>521109.6556410616</v>
      </c>
      <c r="Q17" s="785">
        <v>549160.03010028705</v>
      </c>
      <c r="R17" s="785">
        <v>570825.79722896998</v>
      </c>
      <c r="S17" s="785">
        <v>563310.90460414649</v>
      </c>
      <c r="T17" s="786">
        <v>544145.15667505842</v>
      </c>
      <c r="U17" s="1005" t="s">
        <v>1459</v>
      </c>
      <c r="V17" s="898"/>
      <c r="W17" s="898"/>
      <c r="X17" s="898"/>
      <c r="Y17" s="898"/>
      <c r="Z17" s="898"/>
      <c r="AA17" s="898"/>
      <c r="AB17" s="898"/>
      <c r="AC17" s="898"/>
      <c r="AD17" s="898"/>
      <c r="AE17" s="898"/>
      <c r="AF17" s="898"/>
      <c r="AG17" s="898"/>
      <c r="AH17" s="898"/>
      <c r="AI17" s="898"/>
      <c r="AJ17" s="898"/>
      <c r="AK17" s="898"/>
      <c r="AL17" s="898"/>
      <c r="AM17" s="363"/>
      <c r="AN17" s="363"/>
    </row>
    <row r="18" spans="1:40" s="365" customFormat="1" ht="24.95" customHeight="1" x14ac:dyDescent="0.2">
      <c r="A18" s="1574"/>
      <c r="B18" s="618" t="s">
        <v>156</v>
      </c>
      <c r="C18" s="882">
        <v>35997.747302122196</v>
      </c>
      <c r="D18" s="882">
        <v>43343.123865781308</v>
      </c>
      <c r="E18" s="882">
        <v>32901.375305437607</v>
      </c>
      <c r="F18" s="882">
        <v>56437.239218827104</v>
      </c>
      <c r="G18" s="882">
        <v>56965.326422188002</v>
      </c>
      <c r="H18" s="882">
        <v>77888.665167163519</v>
      </c>
      <c r="I18" s="787">
        <v>55095.959547992396</v>
      </c>
      <c r="J18" s="785">
        <v>55461.797281120002</v>
      </c>
      <c r="K18" s="785">
        <v>58644.145071874998</v>
      </c>
      <c r="L18" s="785">
        <v>67140.279206608015</v>
      </c>
      <c r="M18" s="785">
        <v>70011.800938484681</v>
      </c>
      <c r="N18" s="785">
        <v>66256.833649298409</v>
      </c>
      <c r="O18" s="785">
        <v>65056.933275772004</v>
      </c>
      <c r="P18" s="785">
        <v>66130.56958950001</v>
      </c>
      <c r="Q18" s="785">
        <v>70425.913561284397</v>
      </c>
      <c r="R18" s="785">
        <v>78904.143813698</v>
      </c>
      <c r="S18" s="785">
        <v>79074.232065349992</v>
      </c>
      <c r="T18" s="786">
        <v>77888.665167163519</v>
      </c>
      <c r="U18" s="619" t="s">
        <v>383</v>
      </c>
      <c r="V18" s="898"/>
      <c r="W18" s="898"/>
      <c r="X18" s="898"/>
      <c r="Y18" s="898"/>
      <c r="Z18" s="898"/>
      <c r="AA18" s="898"/>
      <c r="AB18" s="898"/>
      <c r="AC18" s="898"/>
      <c r="AD18" s="898"/>
      <c r="AE18" s="898"/>
      <c r="AF18" s="898"/>
      <c r="AG18" s="898"/>
      <c r="AH18" s="898"/>
      <c r="AI18" s="898"/>
      <c r="AJ18" s="898"/>
      <c r="AK18" s="898"/>
      <c r="AL18" s="898"/>
      <c r="AM18" s="363"/>
      <c r="AN18" s="363"/>
    </row>
    <row r="19" spans="1:40" s="360" customFormat="1" ht="12" customHeight="1" x14ac:dyDescent="0.2">
      <c r="A19" s="1574"/>
      <c r="B19" s="454"/>
      <c r="C19" s="878"/>
      <c r="D19" s="878"/>
      <c r="E19" s="878"/>
      <c r="F19" s="878"/>
      <c r="G19" s="878"/>
      <c r="H19" s="878"/>
      <c r="I19" s="790"/>
      <c r="J19" s="788"/>
      <c r="K19" s="788"/>
      <c r="L19" s="788"/>
      <c r="M19" s="788"/>
      <c r="N19" s="788"/>
      <c r="O19" s="788"/>
      <c r="P19" s="788"/>
      <c r="Q19" s="788"/>
      <c r="R19" s="788"/>
      <c r="S19" s="788"/>
      <c r="T19" s="789"/>
      <c r="U19" s="617"/>
      <c r="V19" s="898"/>
      <c r="W19" s="898"/>
      <c r="X19" s="898"/>
      <c r="Y19" s="898"/>
      <c r="Z19" s="898"/>
      <c r="AA19" s="898"/>
      <c r="AB19" s="898"/>
      <c r="AC19" s="898"/>
      <c r="AD19" s="898"/>
      <c r="AE19" s="898"/>
      <c r="AF19" s="898"/>
      <c r="AG19" s="898"/>
      <c r="AH19" s="898"/>
      <c r="AI19" s="898"/>
      <c r="AJ19" s="898"/>
      <c r="AK19" s="898"/>
      <c r="AL19" s="898"/>
      <c r="AM19" s="363"/>
      <c r="AN19" s="363"/>
    </row>
    <row r="20" spans="1:40" s="360" customFormat="1" ht="24.95" customHeight="1" x14ac:dyDescent="0.2">
      <c r="A20" s="1574"/>
      <c r="B20" s="454" t="s">
        <v>9</v>
      </c>
      <c r="C20" s="878">
        <v>486053.29974374268</v>
      </c>
      <c r="D20" s="878">
        <v>376494.73872632388</v>
      </c>
      <c r="E20" s="878">
        <v>388830.63851042732</v>
      </c>
      <c r="F20" s="878">
        <v>419475.60533903376</v>
      </c>
      <c r="G20" s="878">
        <v>525769.74041375623</v>
      </c>
      <c r="H20" s="878">
        <v>645305.75882865069</v>
      </c>
      <c r="I20" s="790">
        <v>515673.60722608841</v>
      </c>
      <c r="J20" s="788">
        <v>523956.44466869894</v>
      </c>
      <c r="K20" s="788">
        <v>525686.41749239701</v>
      </c>
      <c r="L20" s="788">
        <v>548148.55297606776</v>
      </c>
      <c r="M20" s="788">
        <v>546619.12655286747</v>
      </c>
      <c r="N20" s="788">
        <v>555585.53702919628</v>
      </c>
      <c r="O20" s="788">
        <v>555399.13831127703</v>
      </c>
      <c r="P20" s="788">
        <v>582800.62962216977</v>
      </c>
      <c r="Q20" s="788">
        <v>602003.95415299735</v>
      </c>
      <c r="R20" s="788">
        <v>632603.70262073225</v>
      </c>
      <c r="S20" s="788">
        <v>643705.92613514175</v>
      </c>
      <c r="T20" s="789">
        <v>645305.75882865069</v>
      </c>
      <c r="U20" s="617" t="s">
        <v>384</v>
      </c>
      <c r="V20" s="898"/>
      <c r="W20" s="898"/>
      <c r="X20" s="898"/>
      <c r="Y20" s="898"/>
      <c r="Z20" s="898"/>
      <c r="AA20" s="898"/>
      <c r="AB20" s="898"/>
      <c r="AC20" s="898"/>
      <c r="AD20" s="898"/>
      <c r="AE20" s="898"/>
      <c r="AF20" s="898"/>
      <c r="AG20" s="898"/>
      <c r="AH20" s="898"/>
      <c r="AI20" s="898"/>
      <c r="AJ20" s="898"/>
      <c r="AK20" s="898"/>
      <c r="AL20" s="898"/>
      <c r="AM20" s="363"/>
      <c r="AN20" s="363"/>
    </row>
    <row r="21" spans="1:40" s="360" customFormat="1" ht="24.95" customHeight="1" x14ac:dyDescent="0.2">
      <c r="A21" s="1574"/>
      <c r="B21" s="618" t="s">
        <v>953</v>
      </c>
      <c r="C21" s="882">
        <v>35547.758504930003</v>
      </c>
      <c r="D21" s="882">
        <v>501.02873224999996</v>
      </c>
      <c r="E21" s="882">
        <v>512.15679512359998</v>
      </c>
      <c r="F21" s="882">
        <v>504.69421199999999</v>
      </c>
      <c r="G21" s="882">
        <v>2.7438000000000001E-4</v>
      </c>
      <c r="H21" s="882">
        <v>4.0000000000000001E-3</v>
      </c>
      <c r="I21" s="787">
        <v>1.1599999999999999E-6</v>
      </c>
      <c r="J21" s="785">
        <v>2.9234999999999998E-4</v>
      </c>
      <c r="K21" s="785">
        <v>6.0517000000000004E-4</v>
      </c>
      <c r="L21" s="785">
        <v>0</v>
      </c>
      <c r="M21" s="785">
        <v>6.5534000000000002E-4</v>
      </c>
      <c r="N21" s="785">
        <v>0</v>
      </c>
      <c r="O21" s="785">
        <v>0</v>
      </c>
      <c r="P21" s="785">
        <v>0</v>
      </c>
      <c r="Q21" s="785">
        <v>0</v>
      </c>
      <c r="R21" s="785">
        <v>3.0000000000000001E-3</v>
      </c>
      <c r="S21" s="785">
        <v>4.0000000000000001E-3</v>
      </c>
      <c r="T21" s="786">
        <v>4.0000000000000001E-3</v>
      </c>
      <c r="U21" s="619" t="s">
        <v>943</v>
      </c>
      <c r="V21" s="898"/>
      <c r="W21" s="898"/>
      <c r="X21" s="898"/>
      <c r="Y21" s="898"/>
      <c r="Z21" s="898"/>
      <c r="AA21" s="898"/>
      <c r="AB21" s="898"/>
      <c r="AC21" s="898"/>
      <c r="AD21" s="898"/>
      <c r="AE21" s="898"/>
      <c r="AF21" s="898"/>
      <c r="AG21" s="898"/>
      <c r="AH21" s="898"/>
      <c r="AI21" s="898"/>
      <c r="AJ21" s="898"/>
      <c r="AK21" s="898"/>
      <c r="AL21" s="898"/>
      <c r="AM21" s="363"/>
      <c r="AN21" s="363"/>
    </row>
    <row r="22" spans="1:40" s="365" customFormat="1" ht="24.95" customHeight="1" x14ac:dyDescent="0.2">
      <c r="A22" s="1574"/>
      <c r="B22" s="907" t="s">
        <v>950</v>
      </c>
      <c r="C22" s="882">
        <v>298.94386985</v>
      </c>
      <c r="D22" s="882">
        <v>499.62559699999997</v>
      </c>
      <c r="E22" s="882">
        <v>502.12600400000002</v>
      </c>
      <c r="F22" s="882">
        <v>504.69421199999999</v>
      </c>
      <c r="G22" s="882">
        <v>0</v>
      </c>
      <c r="H22" s="882">
        <v>0</v>
      </c>
      <c r="I22" s="787">
        <v>0</v>
      </c>
      <c r="J22" s="785">
        <v>0</v>
      </c>
      <c r="K22" s="785">
        <v>0</v>
      </c>
      <c r="L22" s="785">
        <v>0</v>
      </c>
      <c r="M22" s="785">
        <v>0</v>
      </c>
      <c r="N22" s="785">
        <v>0</v>
      </c>
      <c r="O22" s="785">
        <v>0</v>
      </c>
      <c r="P22" s="785">
        <v>0</v>
      </c>
      <c r="Q22" s="785">
        <v>0</v>
      </c>
      <c r="R22" s="785">
        <v>0</v>
      </c>
      <c r="S22" s="785">
        <v>0</v>
      </c>
      <c r="T22" s="786">
        <v>0</v>
      </c>
      <c r="U22" s="910" t="s">
        <v>1304</v>
      </c>
      <c r="V22" s="898"/>
      <c r="W22" s="898"/>
      <c r="X22" s="898"/>
      <c r="Y22" s="898"/>
      <c r="Z22" s="898"/>
      <c r="AA22" s="898"/>
      <c r="AB22" s="898"/>
      <c r="AC22" s="898"/>
      <c r="AD22" s="898"/>
      <c r="AE22" s="898"/>
      <c r="AF22" s="898"/>
      <c r="AG22" s="898"/>
      <c r="AH22" s="898"/>
      <c r="AI22" s="898"/>
      <c r="AJ22" s="898"/>
      <c r="AK22" s="898"/>
      <c r="AL22" s="898"/>
      <c r="AM22" s="363"/>
      <c r="AN22" s="363"/>
    </row>
    <row r="23" spans="1:40" s="365" customFormat="1" ht="24.95" customHeight="1" x14ac:dyDescent="0.2">
      <c r="A23" s="1574"/>
      <c r="B23" s="907" t="s">
        <v>931</v>
      </c>
      <c r="C23" s="882">
        <v>35248.814635080002</v>
      </c>
      <c r="D23" s="882">
        <v>1.4031352500000001</v>
      </c>
      <c r="E23" s="882">
        <v>10.0307911236</v>
      </c>
      <c r="F23" s="882">
        <v>0</v>
      </c>
      <c r="G23" s="882">
        <v>2.7438000000000001E-4</v>
      </c>
      <c r="H23" s="882">
        <v>4.0000000000000001E-3</v>
      </c>
      <c r="I23" s="787">
        <v>1.1599999999999999E-6</v>
      </c>
      <c r="J23" s="785">
        <v>2.9234999999999998E-4</v>
      </c>
      <c r="K23" s="785">
        <v>6.0517000000000004E-4</v>
      </c>
      <c r="L23" s="785">
        <v>0</v>
      </c>
      <c r="M23" s="785">
        <v>6.5534000000000002E-4</v>
      </c>
      <c r="N23" s="785">
        <v>0</v>
      </c>
      <c r="O23" s="785">
        <v>0</v>
      </c>
      <c r="P23" s="785">
        <v>0</v>
      </c>
      <c r="Q23" s="785">
        <v>0</v>
      </c>
      <c r="R23" s="785">
        <v>3.0000000000000001E-3</v>
      </c>
      <c r="S23" s="785">
        <v>4.0000000000000001E-3</v>
      </c>
      <c r="T23" s="786">
        <v>4.0000000000000001E-3</v>
      </c>
      <c r="U23" s="910" t="s">
        <v>1305</v>
      </c>
      <c r="V23" s="898"/>
      <c r="W23" s="898"/>
      <c r="X23" s="898"/>
      <c r="Y23" s="898"/>
      <c r="Z23" s="898"/>
      <c r="AA23" s="898"/>
      <c r="AB23" s="898"/>
      <c r="AC23" s="898"/>
      <c r="AD23" s="898"/>
      <c r="AE23" s="898"/>
      <c r="AF23" s="898"/>
      <c r="AG23" s="898"/>
      <c r="AH23" s="898"/>
      <c r="AI23" s="898"/>
      <c r="AJ23" s="898"/>
      <c r="AK23" s="898"/>
      <c r="AL23" s="898"/>
      <c r="AM23" s="363"/>
      <c r="AN23" s="363"/>
    </row>
    <row r="24" spans="1:40" s="365" customFormat="1" ht="24.95" customHeight="1" x14ac:dyDescent="0.2">
      <c r="A24" s="1574"/>
      <c r="B24" s="618" t="s">
        <v>932</v>
      </c>
      <c r="C24" s="882">
        <v>232036.69465692659</v>
      </c>
      <c r="D24" s="882">
        <v>251900.30741574347</v>
      </c>
      <c r="E24" s="882">
        <v>223473.53778398701</v>
      </c>
      <c r="F24" s="882">
        <v>231625.82754513717</v>
      </c>
      <c r="G24" s="882">
        <v>263555.64072067221</v>
      </c>
      <c r="H24" s="882">
        <v>375769.01741653541</v>
      </c>
      <c r="I24" s="787">
        <v>273512.53068318404</v>
      </c>
      <c r="J24" s="785">
        <v>283151.98521453759</v>
      </c>
      <c r="K24" s="785">
        <v>288592.37783353636</v>
      </c>
      <c r="L24" s="785">
        <v>297499.42632719741</v>
      </c>
      <c r="M24" s="785">
        <v>306141.89172979177</v>
      </c>
      <c r="N24" s="785">
        <v>313614.73846749682</v>
      </c>
      <c r="O24" s="785">
        <v>322515.40294608427</v>
      </c>
      <c r="P24" s="785">
        <v>334383.97016162548</v>
      </c>
      <c r="Q24" s="785">
        <v>349776.53804983053</v>
      </c>
      <c r="R24" s="785">
        <v>359675.70612251409</v>
      </c>
      <c r="S24" s="785">
        <v>376369.8949188019</v>
      </c>
      <c r="T24" s="786">
        <v>375769.01741653541</v>
      </c>
      <c r="U24" s="619" t="s">
        <v>944</v>
      </c>
      <c r="V24" s="898"/>
      <c r="W24" s="898"/>
      <c r="X24" s="898"/>
      <c r="Y24" s="898"/>
      <c r="Z24" s="898"/>
      <c r="AA24" s="898"/>
      <c r="AB24" s="898"/>
      <c r="AC24" s="898"/>
      <c r="AD24" s="898"/>
      <c r="AE24" s="898"/>
      <c r="AF24" s="898"/>
      <c r="AG24" s="898"/>
      <c r="AH24" s="898"/>
      <c r="AI24" s="898"/>
      <c r="AJ24" s="898"/>
      <c r="AK24" s="898"/>
      <c r="AL24" s="898"/>
      <c r="AM24" s="363"/>
      <c r="AN24" s="363"/>
    </row>
    <row r="25" spans="1:40" s="365" customFormat="1" ht="24.95" customHeight="1" x14ac:dyDescent="0.2">
      <c r="A25" s="1574"/>
      <c r="B25" s="618" t="s">
        <v>933</v>
      </c>
      <c r="C25" s="882">
        <v>1576.2035375285</v>
      </c>
      <c r="D25" s="882">
        <v>1613.7635113474003</v>
      </c>
      <c r="E25" s="882">
        <v>1783.7622580912</v>
      </c>
      <c r="F25" s="882">
        <v>1744.8617413897</v>
      </c>
      <c r="G25" s="882">
        <v>2072.9047003200003</v>
      </c>
      <c r="H25" s="882">
        <v>2509.1594040211999</v>
      </c>
      <c r="I25" s="787">
        <v>2258.9205265300002</v>
      </c>
      <c r="J25" s="785">
        <v>2247.01172249</v>
      </c>
      <c r="K25" s="785">
        <v>2250.2145614664</v>
      </c>
      <c r="L25" s="785">
        <v>2239.7980592399999</v>
      </c>
      <c r="M25" s="785">
        <v>2232.4876418600002</v>
      </c>
      <c r="N25" s="785">
        <v>2280.6375792899998</v>
      </c>
      <c r="O25" s="785">
        <v>2273.4565339400001</v>
      </c>
      <c r="P25" s="785">
        <v>2418.5195014999999</v>
      </c>
      <c r="Q25" s="785">
        <v>2474.4175821199997</v>
      </c>
      <c r="R25" s="785">
        <v>2525.6458318099999</v>
      </c>
      <c r="S25" s="785">
        <v>2548.9012400300003</v>
      </c>
      <c r="T25" s="786">
        <v>2509.1594040211999</v>
      </c>
      <c r="U25" s="619" t="s">
        <v>945</v>
      </c>
      <c r="V25" s="898"/>
      <c r="W25" s="898"/>
      <c r="X25" s="898"/>
      <c r="Y25" s="898"/>
      <c r="Z25" s="898"/>
      <c r="AA25" s="898"/>
      <c r="AB25" s="898"/>
      <c r="AC25" s="898"/>
      <c r="AD25" s="898"/>
      <c r="AE25" s="898"/>
      <c r="AF25" s="898"/>
      <c r="AG25" s="898"/>
      <c r="AH25" s="898"/>
      <c r="AI25" s="898"/>
      <c r="AJ25" s="898"/>
      <c r="AK25" s="898"/>
      <c r="AL25" s="898"/>
      <c r="AM25" s="363"/>
      <c r="AN25" s="363"/>
    </row>
    <row r="26" spans="1:40" s="365" customFormat="1" ht="24.95" customHeight="1" x14ac:dyDescent="0.2">
      <c r="A26" s="1574"/>
      <c r="B26" s="454" t="s">
        <v>940</v>
      </c>
      <c r="C26" s="878">
        <v>157153.432131006</v>
      </c>
      <c r="D26" s="878">
        <v>95705.41371855</v>
      </c>
      <c r="E26" s="878">
        <v>150899.57155771099</v>
      </c>
      <c r="F26" s="878">
        <v>162033.333922736</v>
      </c>
      <c r="G26" s="878">
        <v>221568.63793079002</v>
      </c>
      <c r="H26" s="878">
        <v>233280.66294496099</v>
      </c>
      <c r="I26" s="790">
        <v>202884.08248793098</v>
      </c>
      <c r="J26" s="788">
        <v>202732.41194689798</v>
      </c>
      <c r="K26" s="788">
        <v>199250.91406967002</v>
      </c>
      <c r="L26" s="788">
        <v>211476.96506632</v>
      </c>
      <c r="M26" s="788">
        <v>200128.03040269201</v>
      </c>
      <c r="N26" s="788">
        <v>207285.71903857013</v>
      </c>
      <c r="O26" s="788">
        <v>204357.05985958301</v>
      </c>
      <c r="P26" s="788">
        <v>215560.840103739</v>
      </c>
      <c r="Q26" s="788">
        <v>221334.92834349698</v>
      </c>
      <c r="R26" s="788">
        <v>235292.28896543803</v>
      </c>
      <c r="S26" s="788">
        <v>243328.89749258803</v>
      </c>
      <c r="T26" s="789">
        <v>233280.66294496099</v>
      </c>
      <c r="U26" s="617" t="s">
        <v>946</v>
      </c>
      <c r="V26" s="898"/>
      <c r="W26" s="898"/>
      <c r="X26" s="898"/>
      <c r="Y26" s="898"/>
      <c r="Z26" s="898"/>
      <c r="AA26" s="898"/>
      <c r="AB26" s="898"/>
      <c r="AC26" s="898"/>
      <c r="AD26" s="898"/>
      <c r="AE26" s="898"/>
      <c r="AF26" s="898"/>
      <c r="AG26" s="898"/>
      <c r="AH26" s="898"/>
      <c r="AI26" s="898"/>
      <c r="AJ26" s="898"/>
      <c r="AK26" s="898"/>
      <c r="AL26" s="898"/>
      <c r="AM26" s="363"/>
      <c r="AN26" s="363"/>
    </row>
    <row r="27" spans="1:40" s="365" customFormat="1" ht="24.95" customHeight="1" x14ac:dyDescent="0.2">
      <c r="A27" s="1574"/>
      <c r="B27" s="993" t="s">
        <v>788</v>
      </c>
      <c r="C27" s="882">
        <v>13247.640387819996</v>
      </c>
      <c r="D27" s="882">
        <v>15309.225834270001</v>
      </c>
      <c r="E27" s="882">
        <v>7539.7392514100002</v>
      </c>
      <c r="F27" s="882">
        <v>7264.8685752399997</v>
      </c>
      <c r="G27" s="882">
        <v>6441.8547688899989</v>
      </c>
      <c r="H27" s="882">
        <v>9083.2584834199988</v>
      </c>
      <c r="I27" s="787">
        <v>8705.5664235900003</v>
      </c>
      <c r="J27" s="785">
        <v>8383.8424870699982</v>
      </c>
      <c r="K27" s="785">
        <v>9025.8911607800001</v>
      </c>
      <c r="L27" s="785">
        <v>7259.06441576</v>
      </c>
      <c r="M27" s="785">
        <v>10839.487194049998</v>
      </c>
      <c r="N27" s="785">
        <v>9485.8375059701102</v>
      </c>
      <c r="O27" s="785">
        <v>9982.7380271099992</v>
      </c>
      <c r="P27" s="785">
        <v>10922.1165929</v>
      </c>
      <c r="Q27" s="785">
        <v>11282.226771969998</v>
      </c>
      <c r="R27" s="785">
        <v>10329.97976867</v>
      </c>
      <c r="S27" s="785">
        <v>12816.800256310002</v>
      </c>
      <c r="T27" s="786">
        <v>9083.2584834199988</v>
      </c>
      <c r="U27" s="910" t="s">
        <v>1054</v>
      </c>
      <c r="V27" s="898"/>
      <c r="W27" s="898"/>
      <c r="X27" s="898"/>
      <c r="Y27" s="898"/>
      <c r="Z27" s="898"/>
      <c r="AA27" s="898"/>
      <c r="AB27" s="898"/>
      <c r="AC27" s="898"/>
      <c r="AD27" s="898"/>
      <c r="AE27" s="898"/>
      <c r="AF27" s="898"/>
      <c r="AG27" s="898"/>
      <c r="AH27" s="898"/>
      <c r="AI27" s="898"/>
      <c r="AJ27" s="898"/>
      <c r="AK27" s="898"/>
      <c r="AL27" s="898"/>
      <c r="AM27" s="363"/>
      <c r="AN27" s="363"/>
    </row>
    <row r="28" spans="1:40" s="365" customFormat="1" ht="24.95" customHeight="1" x14ac:dyDescent="0.2">
      <c r="A28" s="1574"/>
      <c r="B28" s="993" t="s">
        <v>174</v>
      </c>
      <c r="C28" s="882">
        <v>143905.79174318601</v>
      </c>
      <c r="D28" s="882">
        <v>80396.187884279992</v>
      </c>
      <c r="E28" s="882">
        <v>143359.83230630099</v>
      </c>
      <c r="F28" s="882">
        <v>154768.46534749598</v>
      </c>
      <c r="G28" s="882">
        <v>215126.78316190001</v>
      </c>
      <c r="H28" s="882">
        <v>224197.40446154098</v>
      </c>
      <c r="I28" s="787">
        <v>194178.51606434098</v>
      </c>
      <c r="J28" s="785">
        <v>194348.56945982797</v>
      </c>
      <c r="K28" s="785">
        <v>190225.02290889004</v>
      </c>
      <c r="L28" s="785">
        <v>204217.90065056001</v>
      </c>
      <c r="M28" s="785">
        <v>189288.54320864199</v>
      </c>
      <c r="N28" s="785">
        <v>197799.8815326</v>
      </c>
      <c r="O28" s="785">
        <v>194374.32183247301</v>
      </c>
      <c r="P28" s="785">
        <v>204638.72351083902</v>
      </c>
      <c r="Q28" s="785">
        <v>210052.701571527</v>
      </c>
      <c r="R28" s="785">
        <v>224962.30919676804</v>
      </c>
      <c r="S28" s="785">
        <v>230512.09723627803</v>
      </c>
      <c r="T28" s="786">
        <v>224197.40446154098</v>
      </c>
      <c r="U28" s="619" t="s">
        <v>947</v>
      </c>
      <c r="V28" s="898"/>
      <c r="W28" s="898"/>
      <c r="X28" s="898"/>
      <c r="Y28" s="898"/>
      <c r="Z28" s="898"/>
      <c r="AA28" s="898"/>
      <c r="AB28" s="898"/>
      <c r="AC28" s="898"/>
      <c r="AD28" s="898"/>
      <c r="AE28" s="898"/>
      <c r="AF28" s="898"/>
      <c r="AG28" s="898"/>
      <c r="AH28" s="898"/>
      <c r="AI28" s="898"/>
      <c r="AJ28" s="898"/>
      <c r="AK28" s="898"/>
      <c r="AL28" s="898"/>
      <c r="AM28" s="363"/>
      <c r="AN28" s="363"/>
    </row>
    <row r="29" spans="1:40" s="365" customFormat="1" ht="24.95" customHeight="1" x14ac:dyDescent="0.2">
      <c r="A29" s="1574"/>
      <c r="B29" s="907" t="s">
        <v>922</v>
      </c>
      <c r="C29" s="882">
        <v>124829.79802869</v>
      </c>
      <c r="D29" s="882">
        <v>59579.04853059</v>
      </c>
      <c r="E29" s="882">
        <v>77964.405718929993</v>
      </c>
      <c r="F29" s="882">
        <v>106831.88958136499</v>
      </c>
      <c r="G29" s="882">
        <v>150109.87484234001</v>
      </c>
      <c r="H29" s="882">
        <v>110771.45601392</v>
      </c>
      <c r="I29" s="787">
        <v>125983.48675827999</v>
      </c>
      <c r="J29" s="785">
        <v>122152.18439942999</v>
      </c>
      <c r="K29" s="785">
        <v>121455.74088476002</v>
      </c>
      <c r="L29" s="785">
        <v>120917.60576301001</v>
      </c>
      <c r="M29" s="785">
        <v>98442.317941600006</v>
      </c>
      <c r="N29" s="785">
        <v>107801.40593104</v>
      </c>
      <c r="O29" s="785">
        <v>102227.01475673</v>
      </c>
      <c r="P29" s="785">
        <v>105867.61235785001</v>
      </c>
      <c r="Q29" s="785">
        <v>108917.75020524001</v>
      </c>
      <c r="R29" s="785">
        <v>114734.26277506002</v>
      </c>
      <c r="S29" s="785">
        <v>104184.01731548001</v>
      </c>
      <c r="T29" s="786">
        <v>110771.45601392</v>
      </c>
      <c r="U29" s="910" t="s">
        <v>172</v>
      </c>
      <c r="V29" s="898"/>
      <c r="W29" s="898"/>
      <c r="X29" s="898"/>
      <c r="Y29" s="898"/>
      <c r="Z29" s="898"/>
      <c r="AA29" s="898"/>
      <c r="AB29" s="898"/>
      <c r="AC29" s="898"/>
      <c r="AD29" s="898"/>
      <c r="AE29" s="898"/>
      <c r="AF29" s="898"/>
      <c r="AG29" s="898"/>
      <c r="AH29" s="898"/>
      <c r="AI29" s="898"/>
      <c r="AJ29" s="898"/>
      <c r="AK29" s="898"/>
      <c r="AL29" s="898"/>
      <c r="AM29" s="363"/>
      <c r="AN29" s="363"/>
    </row>
    <row r="30" spans="1:40" s="365" customFormat="1" ht="24.95" customHeight="1" x14ac:dyDescent="0.2">
      <c r="A30" s="1574"/>
      <c r="B30" s="907" t="s">
        <v>883</v>
      </c>
      <c r="C30" s="882">
        <v>19075.993714495999</v>
      </c>
      <c r="D30" s="882">
        <v>20817.13935369</v>
      </c>
      <c r="E30" s="882">
        <v>65395.426587370996</v>
      </c>
      <c r="F30" s="882">
        <v>47936.575766130998</v>
      </c>
      <c r="G30" s="882">
        <v>65016.908319560003</v>
      </c>
      <c r="H30" s="882">
        <v>113425.94844762099</v>
      </c>
      <c r="I30" s="787">
        <v>68195.029306060998</v>
      </c>
      <c r="J30" s="785">
        <v>72196.385060397995</v>
      </c>
      <c r="K30" s="785">
        <v>68769.282024130007</v>
      </c>
      <c r="L30" s="785">
        <v>83300.294887550001</v>
      </c>
      <c r="M30" s="785">
        <v>90846.225267041998</v>
      </c>
      <c r="N30" s="785">
        <v>89998.47560156</v>
      </c>
      <c r="O30" s="785">
        <v>92147.307075743011</v>
      </c>
      <c r="P30" s="785">
        <v>98771.111152989004</v>
      </c>
      <c r="Q30" s="785">
        <v>101134.951366287</v>
      </c>
      <c r="R30" s="785">
        <v>110228.046421708</v>
      </c>
      <c r="S30" s="785">
        <v>126328.079920798</v>
      </c>
      <c r="T30" s="786">
        <v>113425.94844762099</v>
      </c>
      <c r="U30" s="910" t="s">
        <v>796</v>
      </c>
      <c r="V30" s="898"/>
      <c r="W30" s="898"/>
      <c r="X30" s="898"/>
      <c r="Y30" s="898"/>
      <c r="Z30" s="898"/>
      <c r="AA30" s="898"/>
      <c r="AB30" s="898"/>
      <c r="AC30" s="898"/>
      <c r="AD30" s="898"/>
      <c r="AE30" s="898"/>
      <c r="AF30" s="898"/>
      <c r="AG30" s="898"/>
      <c r="AH30" s="898"/>
      <c r="AI30" s="898"/>
      <c r="AJ30" s="898"/>
      <c r="AK30" s="898"/>
      <c r="AL30" s="898"/>
      <c r="AM30" s="363"/>
      <c r="AN30" s="363"/>
    </row>
    <row r="31" spans="1:40" s="360" customFormat="1" ht="24.95" customHeight="1" x14ac:dyDescent="0.2">
      <c r="A31" s="1574"/>
      <c r="B31" s="454" t="s">
        <v>603</v>
      </c>
      <c r="C31" s="878">
        <v>59739.210913351599</v>
      </c>
      <c r="D31" s="878">
        <v>26774.225348432999</v>
      </c>
      <c r="E31" s="878">
        <v>12161.610115514493</v>
      </c>
      <c r="F31" s="878">
        <v>23566.887917770891</v>
      </c>
      <c r="G31" s="878">
        <v>38572.556787593996</v>
      </c>
      <c r="H31" s="878">
        <v>33746.915063133063</v>
      </c>
      <c r="I31" s="790">
        <v>37018.073527283399</v>
      </c>
      <c r="J31" s="788">
        <v>35825.035492423405</v>
      </c>
      <c r="K31" s="788">
        <v>35592.910422554254</v>
      </c>
      <c r="L31" s="788">
        <v>36932.363523310443</v>
      </c>
      <c r="M31" s="788">
        <v>38116.716123183702</v>
      </c>
      <c r="N31" s="788">
        <v>32404.441943839396</v>
      </c>
      <c r="O31" s="788">
        <v>26253.218971669732</v>
      </c>
      <c r="P31" s="788">
        <v>30437.299855305297</v>
      </c>
      <c r="Q31" s="788">
        <v>28418.070177549806</v>
      </c>
      <c r="R31" s="788">
        <v>35110.05870097017</v>
      </c>
      <c r="S31" s="788">
        <v>21458.228483721789</v>
      </c>
      <c r="T31" s="789">
        <v>33746.915063133063</v>
      </c>
      <c r="U31" s="617" t="s">
        <v>178</v>
      </c>
      <c r="V31" s="898"/>
      <c r="W31" s="898"/>
      <c r="X31" s="898"/>
      <c r="Y31" s="898"/>
      <c r="Z31" s="898"/>
      <c r="AA31" s="898"/>
      <c r="AB31" s="898"/>
      <c r="AC31" s="898"/>
      <c r="AD31" s="898"/>
      <c r="AE31" s="898"/>
      <c r="AF31" s="898"/>
      <c r="AG31" s="898"/>
      <c r="AH31" s="898"/>
      <c r="AI31" s="898"/>
      <c r="AJ31" s="898"/>
      <c r="AK31" s="898"/>
      <c r="AL31" s="898"/>
      <c r="AM31" s="363"/>
      <c r="AN31" s="363"/>
    </row>
    <row r="32" spans="1:40" s="984" customFormat="1" ht="13.5" customHeight="1" x14ac:dyDescent="0.2">
      <c r="A32" s="1574"/>
      <c r="B32" s="994"/>
      <c r="C32" s="868"/>
      <c r="D32" s="868"/>
      <c r="E32" s="868"/>
      <c r="F32" s="868"/>
      <c r="G32" s="868"/>
      <c r="H32" s="868"/>
      <c r="I32" s="979"/>
      <c r="J32" s="980"/>
      <c r="K32" s="980"/>
      <c r="L32" s="980"/>
      <c r="M32" s="980"/>
      <c r="N32" s="980"/>
      <c r="O32" s="980"/>
      <c r="P32" s="980"/>
      <c r="Q32" s="980"/>
      <c r="R32" s="980"/>
      <c r="S32" s="980"/>
      <c r="T32" s="982"/>
      <c r="U32" s="996"/>
      <c r="V32" s="898"/>
      <c r="W32" s="898"/>
      <c r="X32" s="898"/>
      <c r="Y32" s="898"/>
      <c r="Z32" s="898"/>
      <c r="AA32" s="898"/>
      <c r="AB32" s="898"/>
      <c r="AC32" s="898"/>
      <c r="AD32" s="898"/>
      <c r="AE32" s="898"/>
      <c r="AF32" s="898"/>
      <c r="AG32" s="898"/>
      <c r="AH32" s="898"/>
      <c r="AI32" s="898"/>
      <c r="AJ32" s="898"/>
      <c r="AK32" s="898"/>
      <c r="AL32" s="898"/>
      <c r="AM32" s="363"/>
      <c r="AN32" s="363"/>
    </row>
    <row r="33" spans="1:40" s="360" customFormat="1" ht="24.95" customHeight="1" x14ac:dyDescent="0.2">
      <c r="A33" s="1574"/>
      <c r="B33" s="905"/>
      <c r="C33" s="885"/>
      <c r="D33" s="885"/>
      <c r="E33" s="885"/>
      <c r="F33" s="885"/>
      <c r="G33" s="885"/>
      <c r="H33" s="885"/>
      <c r="I33" s="1535"/>
      <c r="J33" s="1533"/>
      <c r="K33" s="1533"/>
      <c r="L33" s="1533"/>
      <c r="M33" s="1533"/>
      <c r="N33" s="1533"/>
      <c r="O33" s="1533"/>
      <c r="P33" s="1533"/>
      <c r="Q33" s="1533"/>
      <c r="R33" s="1533"/>
      <c r="S33" s="1533"/>
      <c r="T33" s="1534"/>
      <c r="U33" s="908"/>
      <c r="V33" s="898"/>
      <c r="W33" s="898"/>
      <c r="X33" s="898"/>
      <c r="Y33" s="898"/>
      <c r="Z33" s="898"/>
      <c r="AA33" s="898"/>
      <c r="AB33" s="898"/>
      <c r="AC33" s="898"/>
      <c r="AD33" s="898"/>
      <c r="AE33" s="898"/>
      <c r="AF33" s="898"/>
      <c r="AG33" s="898"/>
      <c r="AH33" s="898"/>
      <c r="AI33" s="898"/>
      <c r="AJ33" s="898"/>
      <c r="AK33" s="898"/>
      <c r="AL33" s="898"/>
      <c r="AM33" s="363"/>
      <c r="AN33" s="363"/>
    </row>
    <row r="34" spans="1:40" s="360" customFormat="1" ht="24.95" customHeight="1" x14ac:dyDescent="0.2">
      <c r="A34" s="1574"/>
      <c r="B34" s="454" t="s">
        <v>881</v>
      </c>
      <c r="C34" s="878">
        <v>630126.07017874124</v>
      </c>
      <c r="D34" s="878">
        <v>545560.85871672747</v>
      </c>
      <c r="E34" s="878">
        <v>596129.87135826936</v>
      </c>
      <c r="F34" s="878">
        <v>796119.54722519359</v>
      </c>
      <c r="G34" s="878">
        <v>956330.99159310549</v>
      </c>
      <c r="H34" s="878">
        <v>1291732.4340498229</v>
      </c>
      <c r="I34" s="790">
        <v>952676.19271830167</v>
      </c>
      <c r="J34" s="788">
        <v>990124.22353743436</v>
      </c>
      <c r="K34" s="788">
        <v>993147.68111278582</v>
      </c>
      <c r="L34" s="788">
        <v>1071539.2922974986</v>
      </c>
      <c r="M34" s="788">
        <v>1075802.4348424808</v>
      </c>
      <c r="N34" s="788">
        <v>1094508.4445643683</v>
      </c>
      <c r="O34" s="788">
        <v>1121442.0387427034</v>
      </c>
      <c r="P34" s="788">
        <v>1192908.4481927515</v>
      </c>
      <c r="Q34" s="788">
        <v>1244229.3290652388</v>
      </c>
      <c r="R34" s="788">
        <v>1306481.9157228004</v>
      </c>
      <c r="S34" s="788">
        <v>1309673.2593870983</v>
      </c>
      <c r="T34" s="789">
        <v>1291732.4340498229</v>
      </c>
      <c r="U34" s="617" t="s">
        <v>385</v>
      </c>
      <c r="V34" s="898"/>
      <c r="W34" s="898"/>
      <c r="X34" s="898"/>
      <c r="Y34" s="898"/>
      <c r="Z34" s="898"/>
      <c r="AA34" s="898"/>
      <c r="AB34" s="898"/>
      <c r="AC34" s="898"/>
      <c r="AD34" s="898"/>
      <c r="AE34" s="898"/>
      <c r="AF34" s="898"/>
      <c r="AG34" s="898"/>
      <c r="AH34" s="898"/>
      <c r="AI34" s="898"/>
      <c r="AJ34" s="898"/>
      <c r="AK34" s="898"/>
      <c r="AL34" s="898"/>
      <c r="AM34" s="363"/>
      <c r="AN34" s="363"/>
    </row>
    <row r="35" spans="1:40" s="360" customFormat="1" ht="24.95" customHeight="1" x14ac:dyDescent="0.2">
      <c r="A35" s="1574"/>
      <c r="B35" s="906"/>
      <c r="C35" s="886"/>
      <c r="D35" s="886"/>
      <c r="E35" s="886"/>
      <c r="F35" s="886"/>
      <c r="G35" s="886"/>
      <c r="H35" s="886"/>
      <c r="I35" s="887"/>
      <c r="J35" s="888"/>
      <c r="K35" s="888"/>
      <c r="L35" s="888"/>
      <c r="M35" s="888"/>
      <c r="N35" s="888"/>
      <c r="O35" s="888"/>
      <c r="P35" s="888"/>
      <c r="Q35" s="888"/>
      <c r="R35" s="888"/>
      <c r="S35" s="888"/>
      <c r="T35" s="889"/>
      <c r="U35" s="909"/>
      <c r="V35" s="898"/>
      <c r="W35" s="898"/>
      <c r="X35" s="898"/>
      <c r="Y35" s="898"/>
      <c r="Z35" s="898"/>
      <c r="AA35" s="898"/>
      <c r="AB35" s="898"/>
      <c r="AC35" s="898"/>
      <c r="AD35" s="898"/>
      <c r="AE35" s="898"/>
      <c r="AF35" s="898"/>
      <c r="AG35" s="898"/>
      <c r="AH35" s="898"/>
      <c r="AI35" s="898"/>
      <c r="AJ35" s="898"/>
      <c r="AK35" s="898"/>
      <c r="AL35" s="898"/>
      <c r="AM35" s="363"/>
      <c r="AN35" s="363"/>
    </row>
    <row r="36" spans="1:40" s="360" customFormat="1" ht="13.5" customHeight="1" x14ac:dyDescent="0.2">
      <c r="A36" s="1574"/>
      <c r="B36" s="454"/>
      <c r="C36" s="878"/>
      <c r="D36" s="878"/>
      <c r="E36" s="878"/>
      <c r="F36" s="878"/>
      <c r="G36" s="878"/>
      <c r="H36" s="878"/>
      <c r="I36" s="790"/>
      <c r="J36" s="788"/>
      <c r="K36" s="788"/>
      <c r="L36" s="788"/>
      <c r="M36" s="788"/>
      <c r="N36" s="788"/>
      <c r="O36" s="788"/>
      <c r="P36" s="788"/>
      <c r="Q36" s="788"/>
      <c r="R36" s="788"/>
      <c r="S36" s="788"/>
      <c r="T36" s="789"/>
      <c r="U36" s="617"/>
      <c r="V36" s="898"/>
      <c r="W36" s="898"/>
      <c r="X36" s="898"/>
      <c r="Y36" s="898"/>
      <c r="Z36" s="898"/>
      <c r="AA36" s="898"/>
      <c r="AB36" s="898"/>
      <c r="AC36" s="898"/>
      <c r="AD36" s="898"/>
      <c r="AE36" s="898"/>
      <c r="AF36" s="898"/>
      <c r="AG36" s="898"/>
      <c r="AH36" s="898"/>
      <c r="AI36" s="898"/>
      <c r="AJ36" s="898"/>
      <c r="AK36" s="898"/>
      <c r="AL36" s="898"/>
      <c r="AM36" s="363"/>
      <c r="AN36" s="363"/>
    </row>
    <row r="37" spans="1:40" s="360" customFormat="1" ht="24.95" customHeight="1" x14ac:dyDescent="0.2">
      <c r="A37" s="1574"/>
      <c r="B37" s="455" t="s">
        <v>882</v>
      </c>
      <c r="C37" s="878"/>
      <c r="D37" s="878"/>
      <c r="E37" s="878"/>
      <c r="F37" s="878"/>
      <c r="G37" s="878"/>
      <c r="H37" s="878"/>
      <c r="I37" s="790"/>
      <c r="J37" s="788"/>
      <c r="K37" s="788"/>
      <c r="L37" s="788"/>
      <c r="M37" s="788"/>
      <c r="N37" s="788"/>
      <c r="O37" s="788"/>
      <c r="P37" s="788"/>
      <c r="Q37" s="788"/>
      <c r="R37" s="788"/>
      <c r="S37" s="788"/>
      <c r="T37" s="789"/>
      <c r="U37" s="379" t="s">
        <v>386</v>
      </c>
      <c r="V37" s="898"/>
      <c r="W37" s="898"/>
      <c r="X37" s="898"/>
      <c r="Y37" s="898"/>
      <c r="Z37" s="898"/>
      <c r="AA37" s="898"/>
      <c r="AB37" s="898"/>
      <c r="AC37" s="898"/>
      <c r="AD37" s="898"/>
      <c r="AE37" s="898"/>
      <c r="AF37" s="898"/>
      <c r="AG37" s="898"/>
      <c r="AH37" s="898"/>
      <c r="AI37" s="898"/>
      <c r="AJ37" s="898"/>
      <c r="AK37" s="898"/>
      <c r="AL37" s="898"/>
      <c r="AM37" s="363"/>
      <c r="AN37" s="363"/>
    </row>
    <row r="38" spans="1:40" s="984" customFormat="1" ht="13.5" customHeight="1" x14ac:dyDescent="0.2">
      <c r="A38" s="1574"/>
      <c r="B38" s="994"/>
      <c r="C38" s="868"/>
      <c r="D38" s="868"/>
      <c r="E38" s="868"/>
      <c r="F38" s="868"/>
      <c r="G38" s="868"/>
      <c r="H38" s="868"/>
      <c r="I38" s="979"/>
      <c r="J38" s="980"/>
      <c r="K38" s="980"/>
      <c r="L38" s="980"/>
      <c r="M38" s="980"/>
      <c r="N38" s="980"/>
      <c r="O38" s="980"/>
      <c r="P38" s="980"/>
      <c r="Q38" s="980"/>
      <c r="R38" s="980"/>
      <c r="S38" s="980"/>
      <c r="T38" s="982"/>
      <c r="U38" s="996"/>
      <c r="V38" s="898"/>
      <c r="W38" s="898"/>
      <c r="X38" s="898"/>
      <c r="Y38" s="898"/>
      <c r="Z38" s="898"/>
      <c r="AA38" s="898"/>
      <c r="AB38" s="898"/>
      <c r="AC38" s="898"/>
      <c r="AD38" s="898"/>
      <c r="AE38" s="898"/>
      <c r="AF38" s="898"/>
      <c r="AG38" s="898"/>
      <c r="AH38" s="898"/>
      <c r="AI38" s="898"/>
      <c r="AJ38" s="898"/>
      <c r="AK38" s="898"/>
      <c r="AL38" s="898"/>
      <c r="AM38" s="363"/>
      <c r="AN38" s="363"/>
    </row>
    <row r="39" spans="1:40" s="360" customFormat="1" ht="24.95" customHeight="1" x14ac:dyDescent="0.2">
      <c r="A39" s="1574"/>
      <c r="B39" s="454" t="s">
        <v>857</v>
      </c>
      <c r="C39" s="878">
        <v>122587.64839037455</v>
      </c>
      <c r="D39" s="878">
        <v>72758.86375206415</v>
      </c>
      <c r="E39" s="878">
        <v>67614.92905297823</v>
      </c>
      <c r="F39" s="878">
        <v>89557.37744474996</v>
      </c>
      <c r="G39" s="878">
        <v>130710.72325676125</v>
      </c>
      <c r="H39" s="878">
        <v>122358.14244074411</v>
      </c>
      <c r="I39" s="790">
        <v>113396.51710874512</v>
      </c>
      <c r="J39" s="788">
        <v>111526.33411979408</v>
      </c>
      <c r="K39" s="788">
        <v>112025.51481043422</v>
      </c>
      <c r="L39" s="788">
        <v>116362.06099774683</v>
      </c>
      <c r="M39" s="788">
        <v>106328.73036182416</v>
      </c>
      <c r="N39" s="788">
        <v>110242.18640131416</v>
      </c>
      <c r="O39" s="788">
        <v>113494.09034293421</v>
      </c>
      <c r="P39" s="788">
        <v>116674.9247392641</v>
      </c>
      <c r="Q39" s="788">
        <v>118656.17581966394</v>
      </c>
      <c r="R39" s="788">
        <v>122248.39608823397</v>
      </c>
      <c r="S39" s="788">
        <v>117549.45116612416</v>
      </c>
      <c r="T39" s="789">
        <v>122358.14244074411</v>
      </c>
      <c r="U39" s="617" t="s">
        <v>789</v>
      </c>
      <c r="V39" s="898"/>
      <c r="W39" s="898"/>
      <c r="X39" s="898"/>
      <c r="Y39" s="898"/>
      <c r="Z39" s="898"/>
      <c r="AA39" s="898"/>
      <c r="AB39" s="898"/>
      <c r="AC39" s="898"/>
      <c r="AD39" s="898"/>
      <c r="AE39" s="898"/>
      <c r="AF39" s="898"/>
      <c r="AG39" s="898"/>
      <c r="AH39" s="898"/>
      <c r="AI39" s="898"/>
      <c r="AJ39" s="898"/>
      <c r="AK39" s="898"/>
      <c r="AL39" s="898"/>
      <c r="AM39" s="363"/>
      <c r="AN39" s="363"/>
    </row>
    <row r="40" spans="1:40" s="360" customFormat="1" ht="24.95" customHeight="1" x14ac:dyDescent="0.2">
      <c r="A40" s="1574"/>
      <c r="B40" s="618" t="s">
        <v>935</v>
      </c>
      <c r="C40" s="882">
        <v>0</v>
      </c>
      <c r="D40" s="882">
        <v>4.1153999999999996E-2</v>
      </c>
      <c r="E40" s="882">
        <v>6.0304058500000002</v>
      </c>
      <c r="F40" s="882">
        <v>6.5859437700000001</v>
      </c>
      <c r="G40" s="882">
        <v>5.1629365000000007</v>
      </c>
      <c r="H40" s="882">
        <v>7.1697666600000014</v>
      </c>
      <c r="I40" s="787">
        <v>9.7726598400000011</v>
      </c>
      <c r="J40" s="785">
        <v>9.8007908399999994</v>
      </c>
      <c r="K40" s="785">
        <v>13.134655839999997</v>
      </c>
      <c r="L40" s="785">
        <v>13.53479038</v>
      </c>
      <c r="M40" s="785">
        <v>13.827083559999998</v>
      </c>
      <c r="N40" s="785">
        <v>15.26842838</v>
      </c>
      <c r="O40" s="785">
        <v>5.6071642700000002</v>
      </c>
      <c r="P40" s="785">
        <v>6.4766142699999998</v>
      </c>
      <c r="Q40" s="785">
        <v>6.7408522700000013</v>
      </c>
      <c r="R40" s="785">
        <v>7.1704666599999998</v>
      </c>
      <c r="S40" s="785">
        <v>7.1701166600000006</v>
      </c>
      <c r="T40" s="786">
        <v>7.1697666600000014</v>
      </c>
      <c r="U40" s="619" t="s">
        <v>938</v>
      </c>
      <c r="V40" s="898"/>
      <c r="W40" s="898"/>
      <c r="X40" s="898"/>
      <c r="Y40" s="898"/>
      <c r="Z40" s="898"/>
      <c r="AA40" s="898"/>
      <c r="AB40" s="898"/>
      <c r="AC40" s="898"/>
      <c r="AD40" s="898"/>
      <c r="AE40" s="898"/>
      <c r="AF40" s="898"/>
      <c r="AG40" s="898"/>
      <c r="AH40" s="898"/>
      <c r="AI40" s="898"/>
      <c r="AJ40" s="898"/>
      <c r="AK40" s="898"/>
      <c r="AL40" s="898"/>
      <c r="AM40" s="363"/>
      <c r="AN40" s="363"/>
    </row>
    <row r="41" spans="1:40" s="365" customFormat="1" ht="24.95" customHeight="1" x14ac:dyDescent="0.2">
      <c r="A41" s="1574"/>
      <c r="B41" s="618" t="s">
        <v>954</v>
      </c>
      <c r="C41" s="882">
        <v>271.63942044999999</v>
      </c>
      <c r="D41" s="882">
        <v>529.10478436000005</v>
      </c>
      <c r="E41" s="882">
        <v>2234.4126752799998</v>
      </c>
      <c r="F41" s="882">
        <v>6065.1069232199998</v>
      </c>
      <c r="G41" s="882">
        <v>2050.8913568899998</v>
      </c>
      <c r="H41" s="882">
        <v>16191.287446540004</v>
      </c>
      <c r="I41" s="787">
        <v>1715.6961253899999</v>
      </c>
      <c r="J41" s="785">
        <v>1757.149617</v>
      </c>
      <c r="K41" s="785">
        <v>2067.4210310600001</v>
      </c>
      <c r="L41" s="785">
        <v>1612.3314826800001</v>
      </c>
      <c r="M41" s="785">
        <v>1327.82661459308</v>
      </c>
      <c r="N41" s="785">
        <v>9989.426508059998</v>
      </c>
      <c r="O41" s="785">
        <v>11743.404535879999</v>
      </c>
      <c r="P41" s="785">
        <v>12213.358198710001</v>
      </c>
      <c r="Q41" s="785">
        <v>12266.390148170001</v>
      </c>
      <c r="R41" s="785">
        <v>14483.36975462</v>
      </c>
      <c r="S41" s="785">
        <v>16065.26951769</v>
      </c>
      <c r="T41" s="786">
        <v>16191.287446540004</v>
      </c>
      <c r="U41" s="619" t="s">
        <v>1274</v>
      </c>
      <c r="V41" s="898"/>
      <c r="W41" s="898"/>
      <c r="X41" s="898"/>
      <c r="Y41" s="898"/>
      <c r="Z41" s="898"/>
      <c r="AA41" s="898"/>
      <c r="AB41" s="898"/>
      <c r="AC41" s="898"/>
      <c r="AD41" s="898"/>
      <c r="AE41" s="898"/>
      <c r="AF41" s="898"/>
      <c r="AG41" s="898"/>
      <c r="AH41" s="898"/>
      <c r="AI41" s="898"/>
      <c r="AJ41" s="898"/>
      <c r="AK41" s="898"/>
      <c r="AL41" s="898"/>
      <c r="AM41" s="363"/>
      <c r="AN41" s="363"/>
    </row>
    <row r="42" spans="1:40" s="365" customFormat="1" ht="24.95" customHeight="1" x14ac:dyDescent="0.2">
      <c r="A42" s="1574"/>
      <c r="B42" s="618" t="s">
        <v>1477</v>
      </c>
      <c r="C42" s="882">
        <v>120724.55525344456</v>
      </c>
      <c r="D42" s="882">
        <v>71274.462678574157</v>
      </c>
      <c r="E42" s="882">
        <v>63996.799839218234</v>
      </c>
      <c r="F42" s="882">
        <v>82033.222576889952</v>
      </c>
      <c r="G42" s="882">
        <v>127266.28710622125</v>
      </c>
      <c r="H42" s="882">
        <v>104470.04655873412</v>
      </c>
      <c r="I42" s="787">
        <v>109982.71093476513</v>
      </c>
      <c r="J42" s="785">
        <v>108499.17107846407</v>
      </c>
      <c r="K42" s="785">
        <v>108625.10877135422</v>
      </c>
      <c r="L42" s="785">
        <v>113376.33697264681</v>
      </c>
      <c r="M42" s="785">
        <v>103241.63313441108</v>
      </c>
      <c r="N42" s="785">
        <v>98775.91160713417</v>
      </c>
      <c r="O42" s="785">
        <v>100417.69462384422</v>
      </c>
      <c r="P42" s="785">
        <v>102338.32049335408</v>
      </c>
      <c r="Q42" s="785">
        <v>104581.65820999394</v>
      </c>
      <c r="R42" s="785">
        <v>105719.07459070398</v>
      </c>
      <c r="S42" s="785">
        <v>99797.54309903417</v>
      </c>
      <c r="T42" s="786">
        <v>104470.04655873412</v>
      </c>
      <c r="U42" s="619" t="s">
        <v>1458</v>
      </c>
      <c r="V42" s="898"/>
      <c r="W42" s="898"/>
      <c r="X42" s="898"/>
      <c r="Y42" s="898"/>
      <c r="Z42" s="898"/>
      <c r="AA42" s="898"/>
      <c r="AB42" s="898"/>
      <c r="AC42" s="898"/>
      <c r="AD42" s="898"/>
      <c r="AE42" s="898"/>
      <c r="AF42" s="898"/>
      <c r="AG42" s="898"/>
      <c r="AH42" s="898"/>
      <c r="AI42" s="898"/>
      <c r="AJ42" s="898"/>
      <c r="AK42" s="898"/>
      <c r="AL42" s="898"/>
      <c r="AM42" s="363"/>
      <c r="AN42" s="363"/>
    </row>
    <row r="43" spans="1:40" s="365" customFormat="1" ht="24.95" customHeight="1" x14ac:dyDescent="0.2">
      <c r="A43" s="1574"/>
      <c r="B43" s="618" t="s">
        <v>936</v>
      </c>
      <c r="C43" s="882">
        <v>1591.4537164799999</v>
      </c>
      <c r="D43" s="882">
        <v>955.2551351300001</v>
      </c>
      <c r="E43" s="882">
        <v>1377.6861326300004</v>
      </c>
      <c r="F43" s="882">
        <v>1452.4620008699999</v>
      </c>
      <c r="G43" s="882">
        <v>1388.3818571500001</v>
      </c>
      <c r="H43" s="882">
        <v>1689.6386688099999</v>
      </c>
      <c r="I43" s="787">
        <v>1688.3373887499997</v>
      </c>
      <c r="J43" s="785">
        <v>1260.2126334900001</v>
      </c>
      <c r="K43" s="785">
        <v>1319.8503521800003</v>
      </c>
      <c r="L43" s="785">
        <v>1359.8577520400002</v>
      </c>
      <c r="M43" s="785">
        <v>1745.4435292599999</v>
      </c>
      <c r="N43" s="785">
        <v>1461.5798577400001</v>
      </c>
      <c r="O43" s="785">
        <v>1327.38401894</v>
      </c>
      <c r="P43" s="785">
        <v>2116.7694329300002</v>
      </c>
      <c r="Q43" s="785">
        <v>1801.38660923</v>
      </c>
      <c r="R43" s="785">
        <v>2038.78127625</v>
      </c>
      <c r="S43" s="785">
        <v>1679.46843274</v>
      </c>
      <c r="T43" s="786">
        <v>1689.6386688099999</v>
      </c>
      <c r="U43" s="619" t="s">
        <v>1230</v>
      </c>
      <c r="V43" s="898"/>
      <c r="W43" s="898"/>
      <c r="X43" s="898"/>
      <c r="Y43" s="898"/>
      <c r="Z43" s="898"/>
      <c r="AA43" s="898"/>
      <c r="AB43" s="898"/>
      <c r="AC43" s="898"/>
      <c r="AD43" s="898"/>
      <c r="AE43" s="898"/>
      <c r="AF43" s="898"/>
      <c r="AG43" s="898"/>
      <c r="AH43" s="898"/>
      <c r="AI43" s="898"/>
      <c r="AJ43" s="898"/>
      <c r="AK43" s="898"/>
      <c r="AL43" s="898"/>
      <c r="AM43" s="363"/>
      <c r="AN43" s="363"/>
    </row>
    <row r="44" spans="1:40" s="984" customFormat="1" ht="12" customHeight="1" x14ac:dyDescent="0.2">
      <c r="A44" s="1574"/>
      <c r="B44" s="994"/>
      <c r="C44" s="868"/>
      <c r="D44" s="868"/>
      <c r="E44" s="868"/>
      <c r="F44" s="868"/>
      <c r="G44" s="868"/>
      <c r="H44" s="868"/>
      <c r="I44" s="979"/>
      <c r="J44" s="980"/>
      <c r="K44" s="980"/>
      <c r="L44" s="980"/>
      <c r="M44" s="980"/>
      <c r="N44" s="980"/>
      <c r="O44" s="980"/>
      <c r="P44" s="980"/>
      <c r="Q44" s="980"/>
      <c r="R44" s="980"/>
      <c r="S44" s="980"/>
      <c r="T44" s="982"/>
      <c r="U44" s="996"/>
      <c r="V44" s="898"/>
      <c r="W44" s="898"/>
      <c r="X44" s="898"/>
      <c r="Y44" s="898"/>
      <c r="Z44" s="898"/>
      <c r="AA44" s="898"/>
      <c r="AB44" s="898"/>
      <c r="AC44" s="898"/>
      <c r="AD44" s="898"/>
      <c r="AE44" s="898"/>
      <c r="AF44" s="898"/>
      <c r="AG44" s="898"/>
      <c r="AH44" s="898"/>
      <c r="AI44" s="898"/>
      <c r="AJ44" s="898"/>
      <c r="AK44" s="898"/>
      <c r="AL44" s="898"/>
      <c r="AM44" s="363"/>
      <c r="AN44" s="363"/>
    </row>
    <row r="45" spans="1:40" s="360" customFormat="1" ht="28.5" customHeight="1" x14ac:dyDescent="0.2">
      <c r="A45" s="1574"/>
      <c r="B45" s="454" t="s">
        <v>956</v>
      </c>
      <c r="C45" s="878">
        <v>44159.508310127043</v>
      </c>
      <c r="D45" s="878">
        <v>22444.748711745968</v>
      </c>
      <c r="E45" s="878">
        <v>19782.249511871996</v>
      </c>
      <c r="F45" s="878">
        <v>23533.116719432626</v>
      </c>
      <c r="G45" s="878">
        <v>34114.267934714975</v>
      </c>
      <c r="H45" s="878">
        <v>29342.643422339017</v>
      </c>
      <c r="I45" s="790">
        <v>33886.325077928981</v>
      </c>
      <c r="J45" s="788">
        <v>34188.565213138936</v>
      </c>
      <c r="K45" s="788">
        <v>34118.83685472903</v>
      </c>
      <c r="L45" s="788">
        <v>32301.859442189052</v>
      </c>
      <c r="M45" s="788">
        <v>31756.672703179083</v>
      </c>
      <c r="N45" s="788">
        <v>32425.841627049063</v>
      </c>
      <c r="O45" s="788">
        <v>32103.430554739054</v>
      </c>
      <c r="P45" s="788">
        <v>31848.16804471903</v>
      </c>
      <c r="Q45" s="788">
        <v>30710.996935869025</v>
      </c>
      <c r="R45" s="788">
        <v>30253.041985639011</v>
      </c>
      <c r="S45" s="788">
        <v>29388.947488479047</v>
      </c>
      <c r="T45" s="789">
        <v>29342.643422339017</v>
      </c>
      <c r="U45" s="617" t="s">
        <v>827</v>
      </c>
      <c r="V45" s="898"/>
      <c r="W45" s="898"/>
      <c r="X45" s="898"/>
      <c r="Y45" s="898"/>
      <c r="Z45" s="898"/>
      <c r="AA45" s="898"/>
      <c r="AB45" s="898"/>
      <c r="AC45" s="898"/>
      <c r="AD45" s="898"/>
      <c r="AE45" s="898"/>
      <c r="AF45" s="898"/>
      <c r="AG45" s="898"/>
      <c r="AH45" s="898"/>
      <c r="AI45" s="898"/>
      <c r="AJ45" s="898"/>
      <c r="AK45" s="898"/>
      <c r="AL45" s="898"/>
      <c r="AM45" s="363"/>
      <c r="AN45" s="363"/>
    </row>
    <row r="46" spans="1:40" s="984" customFormat="1" ht="13.5" customHeight="1" x14ac:dyDescent="0.2">
      <c r="A46" s="1574"/>
      <c r="B46" s="994"/>
      <c r="C46" s="868"/>
      <c r="D46" s="868"/>
      <c r="E46" s="868"/>
      <c r="F46" s="868"/>
      <c r="G46" s="868"/>
      <c r="H46" s="868"/>
      <c r="I46" s="979"/>
      <c r="J46" s="980"/>
      <c r="K46" s="980"/>
      <c r="L46" s="980"/>
      <c r="M46" s="980"/>
      <c r="N46" s="980"/>
      <c r="O46" s="980"/>
      <c r="P46" s="980"/>
      <c r="Q46" s="980"/>
      <c r="R46" s="980"/>
      <c r="S46" s="980"/>
      <c r="T46" s="982"/>
      <c r="U46" s="996"/>
      <c r="V46" s="898"/>
      <c r="W46" s="898"/>
      <c r="X46" s="898"/>
      <c r="Y46" s="898"/>
      <c r="Z46" s="898"/>
      <c r="AA46" s="898"/>
      <c r="AB46" s="898"/>
      <c r="AC46" s="898"/>
      <c r="AD46" s="898"/>
      <c r="AE46" s="898"/>
      <c r="AF46" s="898"/>
      <c r="AG46" s="898"/>
      <c r="AH46" s="898"/>
      <c r="AI46" s="898"/>
      <c r="AJ46" s="898"/>
      <c r="AK46" s="898"/>
      <c r="AL46" s="898"/>
      <c r="AM46" s="363"/>
      <c r="AN46" s="363"/>
    </row>
    <row r="47" spans="1:40" s="360" customFormat="1" ht="24.95" customHeight="1" x14ac:dyDescent="0.2">
      <c r="A47" s="1574"/>
      <c r="B47" s="454" t="s">
        <v>13</v>
      </c>
      <c r="C47" s="878">
        <v>194526.61630750998</v>
      </c>
      <c r="D47" s="878">
        <v>147348.33392004599</v>
      </c>
      <c r="E47" s="878">
        <v>131728.94879504602</v>
      </c>
      <c r="F47" s="878">
        <v>129884.78874444599</v>
      </c>
      <c r="G47" s="878">
        <v>121443.88868171308</v>
      </c>
      <c r="H47" s="878">
        <v>116330.19659556373</v>
      </c>
      <c r="I47" s="790">
        <v>120764.73023932832</v>
      </c>
      <c r="J47" s="788">
        <v>118635.47604861902</v>
      </c>
      <c r="K47" s="788">
        <v>120498.25139785075</v>
      </c>
      <c r="L47" s="788">
        <v>119123.0813098902</v>
      </c>
      <c r="M47" s="788">
        <v>116877.95540075572</v>
      </c>
      <c r="N47" s="788">
        <v>115364.41916995551</v>
      </c>
      <c r="O47" s="788">
        <v>115220.72493690484</v>
      </c>
      <c r="P47" s="788">
        <v>115999.71570817573</v>
      </c>
      <c r="Q47" s="788">
        <v>115565.4117265907</v>
      </c>
      <c r="R47" s="788">
        <v>115548.09141437501</v>
      </c>
      <c r="S47" s="788">
        <v>116694.11324408499</v>
      </c>
      <c r="T47" s="789">
        <v>116330.19659556373</v>
      </c>
      <c r="U47" s="617" t="s">
        <v>826</v>
      </c>
      <c r="V47" s="898"/>
      <c r="W47" s="898"/>
      <c r="X47" s="898"/>
      <c r="Y47" s="898"/>
      <c r="Z47" s="898"/>
      <c r="AA47" s="898"/>
      <c r="AB47" s="898"/>
      <c r="AC47" s="898"/>
      <c r="AD47" s="898"/>
      <c r="AE47" s="898"/>
      <c r="AF47" s="898"/>
      <c r="AG47" s="898"/>
      <c r="AH47" s="898"/>
      <c r="AI47" s="898"/>
      <c r="AJ47" s="898"/>
      <c r="AK47" s="898"/>
      <c r="AL47" s="898"/>
      <c r="AM47" s="363"/>
      <c r="AN47" s="363"/>
    </row>
    <row r="48" spans="1:40" s="360" customFormat="1" ht="24.95" customHeight="1" x14ac:dyDescent="0.2">
      <c r="A48" s="1574"/>
      <c r="B48" s="618" t="s">
        <v>935</v>
      </c>
      <c r="C48" s="882">
        <v>0</v>
      </c>
      <c r="D48" s="882">
        <v>0</v>
      </c>
      <c r="E48" s="882">
        <v>92.1</v>
      </c>
      <c r="F48" s="882">
        <v>92.1</v>
      </c>
      <c r="G48" s="882">
        <v>29.1</v>
      </c>
      <c r="H48" s="882">
        <v>29.1</v>
      </c>
      <c r="I48" s="787">
        <v>29.1</v>
      </c>
      <c r="J48" s="785">
        <v>29.1</v>
      </c>
      <c r="K48" s="785">
        <v>29.1</v>
      </c>
      <c r="L48" s="785">
        <v>29.1</v>
      </c>
      <c r="M48" s="785">
        <v>29.1</v>
      </c>
      <c r="N48" s="785">
        <v>29.1</v>
      </c>
      <c r="O48" s="785">
        <v>29.1</v>
      </c>
      <c r="P48" s="785">
        <v>29.1</v>
      </c>
      <c r="Q48" s="785">
        <v>29.1</v>
      </c>
      <c r="R48" s="785">
        <v>29.1</v>
      </c>
      <c r="S48" s="785">
        <v>29.1</v>
      </c>
      <c r="T48" s="786">
        <v>29.1</v>
      </c>
      <c r="U48" s="619" t="s">
        <v>938</v>
      </c>
      <c r="V48" s="898"/>
      <c r="W48" s="898"/>
      <c r="X48" s="898"/>
      <c r="Y48" s="898"/>
      <c r="Z48" s="898"/>
      <c r="AA48" s="898"/>
      <c r="AB48" s="898"/>
      <c r="AC48" s="898"/>
      <c r="AD48" s="898"/>
      <c r="AE48" s="898"/>
      <c r="AF48" s="898"/>
      <c r="AG48" s="898"/>
      <c r="AH48" s="898"/>
      <c r="AI48" s="898"/>
      <c r="AJ48" s="898"/>
      <c r="AK48" s="898"/>
      <c r="AL48" s="898"/>
      <c r="AM48" s="363"/>
      <c r="AN48" s="363"/>
    </row>
    <row r="49" spans="1:40" s="360" customFormat="1" ht="24.95" customHeight="1" x14ac:dyDescent="0.2">
      <c r="A49" s="1574"/>
      <c r="B49" s="618" t="s">
        <v>954</v>
      </c>
      <c r="C49" s="882">
        <v>0</v>
      </c>
      <c r="D49" s="882">
        <v>22.429174419999999</v>
      </c>
      <c r="E49" s="882">
        <v>502.63873173000002</v>
      </c>
      <c r="F49" s="882">
        <v>896.31498977000001</v>
      </c>
      <c r="G49" s="882">
        <v>562.61401561000002</v>
      </c>
      <c r="H49" s="882">
        <v>647.54046114000005</v>
      </c>
      <c r="I49" s="787">
        <v>547.91428969999993</v>
      </c>
      <c r="J49" s="785">
        <v>553.43165386999999</v>
      </c>
      <c r="K49" s="785">
        <v>555.46125993999999</v>
      </c>
      <c r="L49" s="785">
        <v>555.62513739000008</v>
      </c>
      <c r="M49" s="785">
        <v>545.65844116000005</v>
      </c>
      <c r="N49" s="785">
        <v>565.69303460999993</v>
      </c>
      <c r="O49" s="785">
        <v>568.90128758000003</v>
      </c>
      <c r="P49" s="785">
        <v>571.13720998000008</v>
      </c>
      <c r="Q49" s="785">
        <v>565.30347783000002</v>
      </c>
      <c r="R49" s="785">
        <v>525.58037433000004</v>
      </c>
      <c r="S49" s="785">
        <v>609.96589803000006</v>
      </c>
      <c r="T49" s="786">
        <v>647.54046114000005</v>
      </c>
      <c r="U49" s="619" t="s">
        <v>1274</v>
      </c>
      <c r="V49" s="898"/>
      <c r="W49" s="898"/>
      <c r="X49" s="898"/>
      <c r="Y49" s="898"/>
      <c r="Z49" s="898"/>
      <c r="AA49" s="898"/>
      <c r="AB49" s="898"/>
      <c r="AC49" s="898"/>
      <c r="AD49" s="898"/>
      <c r="AE49" s="898"/>
      <c r="AF49" s="898"/>
      <c r="AG49" s="898"/>
      <c r="AH49" s="898"/>
      <c r="AI49" s="898"/>
      <c r="AJ49" s="898"/>
      <c r="AK49" s="898"/>
      <c r="AL49" s="898"/>
      <c r="AM49" s="363"/>
      <c r="AN49" s="363"/>
    </row>
    <row r="50" spans="1:40" s="360" customFormat="1" ht="24.95" customHeight="1" x14ac:dyDescent="0.2">
      <c r="A50" s="1574"/>
      <c r="B50" s="618" t="s">
        <v>955</v>
      </c>
      <c r="C50" s="882">
        <v>176673.21000754676</v>
      </c>
      <c r="D50" s="882">
        <v>128647.99437316599</v>
      </c>
      <c r="E50" s="882">
        <v>112834.18970919725</v>
      </c>
      <c r="F50" s="882">
        <v>110734.55230139616</v>
      </c>
      <c r="G50" s="882">
        <v>101573.01048830016</v>
      </c>
      <c r="H50" s="882">
        <v>97023.166041155448</v>
      </c>
      <c r="I50" s="787">
        <v>100781.63797402037</v>
      </c>
      <c r="J50" s="785">
        <v>98950.013803094713</v>
      </c>
      <c r="K50" s="785">
        <v>100713.10685121636</v>
      </c>
      <c r="L50" s="785">
        <v>99383.308799737002</v>
      </c>
      <c r="M50" s="785">
        <v>97326.114188566164</v>
      </c>
      <c r="N50" s="785">
        <v>96010.105213621908</v>
      </c>
      <c r="O50" s="785">
        <v>96039.364965652218</v>
      </c>
      <c r="P50" s="785">
        <v>97348.935108402497</v>
      </c>
      <c r="Q50" s="785">
        <v>96477.182457585426</v>
      </c>
      <c r="R50" s="785">
        <v>96408.356652746079</v>
      </c>
      <c r="S50" s="785">
        <v>97577.340890280917</v>
      </c>
      <c r="T50" s="786">
        <v>97023.166041155448</v>
      </c>
      <c r="U50" s="619" t="s">
        <v>939</v>
      </c>
      <c r="V50" s="898"/>
      <c r="W50" s="898"/>
      <c r="X50" s="898"/>
      <c r="Y50" s="898"/>
      <c r="Z50" s="898"/>
      <c r="AA50" s="898"/>
      <c r="AB50" s="898"/>
      <c r="AC50" s="898"/>
      <c r="AD50" s="898"/>
      <c r="AE50" s="898"/>
      <c r="AF50" s="898"/>
      <c r="AG50" s="898"/>
      <c r="AH50" s="898"/>
      <c r="AI50" s="898"/>
      <c r="AJ50" s="898"/>
      <c r="AK50" s="898"/>
      <c r="AL50" s="898"/>
      <c r="AM50" s="363"/>
      <c r="AN50" s="363"/>
    </row>
    <row r="51" spans="1:40" s="360" customFormat="1" ht="24.95" customHeight="1" x14ac:dyDescent="0.2">
      <c r="A51" s="1574"/>
      <c r="B51" s="618" t="s">
        <v>936</v>
      </c>
      <c r="C51" s="882">
        <v>17853.406299963226</v>
      </c>
      <c r="D51" s="882">
        <v>18677.910372459999</v>
      </c>
      <c r="E51" s="882">
        <v>18300.020354118751</v>
      </c>
      <c r="F51" s="882">
        <v>18161.821453279834</v>
      </c>
      <c r="G51" s="882">
        <v>19279.164177802919</v>
      </c>
      <c r="H51" s="882">
        <v>18630.390093268288</v>
      </c>
      <c r="I51" s="787">
        <v>19406.077975607939</v>
      </c>
      <c r="J51" s="785">
        <v>19102.930591654309</v>
      </c>
      <c r="K51" s="785">
        <v>19200.583286694378</v>
      </c>
      <c r="L51" s="785">
        <v>19155.047372763191</v>
      </c>
      <c r="M51" s="785">
        <v>18977.082771029549</v>
      </c>
      <c r="N51" s="785">
        <v>18759.52092172359</v>
      </c>
      <c r="O51" s="785">
        <v>18583.358683672617</v>
      </c>
      <c r="P51" s="785">
        <v>18050.543389793223</v>
      </c>
      <c r="Q51" s="785">
        <v>18493.825791175277</v>
      </c>
      <c r="R51" s="785">
        <v>18585.054387298929</v>
      </c>
      <c r="S51" s="785">
        <v>18477.706455774085</v>
      </c>
      <c r="T51" s="786">
        <v>18630.390093268288</v>
      </c>
      <c r="U51" s="619" t="s">
        <v>1230</v>
      </c>
      <c r="V51" s="898"/>
      <c r="W51" s="898"/>
      <c r="X51" s="898"/>
      <c r="Y51" s="898"/>
      <c r="Z51" s="898"/>
      <c r="AA51" s="898"/>
      <c r="AB51" s="898"/>
      <c r="AC51" s="898"/>
      <c r="AD51" s="898"/>
      <c r="AE51" s="898"/>
      <c r="AF51" s="898"/>
      <c r="AG51" s="898"/>
      <c r="AH51" s="898"/>
      <c r="AI51" s="898"/>
      <c r="AJ51" s="898"/>
      <c r="AK51" s="898"/>
      <c r="AL51" s="898"/>
      <c r="AM51" s="363"/>
      <c r="AN51" s="363"/>
    </row>
    <row r="52" spans="1:40" s="984" customFormat="1" ht="12" customHeight="1" x14ac:dyDescent="0.2">
      <c r="A52" s="1574"/>
      <c r="B52" s="994"/>
      <c r="C52" s="868"/>
      <c r="D52" s="868"/>
      <c r="E52" s="868"/>
      <c r="F52" s="868"/>
      <c r="G52" s="868"/>
      <c r="H52" s="868"/>
      <c r="I52" s="979"/>
      <c r="J52" s="980"/>
      <c r="K52" s="980"/>
      <c r="L52" s="980"/>
      <c r="M52" s="980"/>
      <c r="N52" s="980"/>
      <c r="O52" s="980"/>
      <c r="P52" s="980"/>
      <c r="Q52" s="980"/>
      <c r="R52" s="980"/>
      <c r="S52" s="980"/>
      <c r="T52" s="982"/>
      <c r="U52" s="996"/>
      <c r="V52" s="898"/>
      <c r="W52" s="898"/>
      <c r="X52" s="898"/>
      <c r="Y52" s="898"/>
      <c r="Z52" s="898"/>
      <c r="AA52" s="898"/>
      <c r="AB52" s="898"/>
      <c r="AC52" s="898"/>
      <c r="AD52" s="898"/>
      <c r="AE52" s="898"/>
      <c r="AF52" s="898"/>
      <c r="AG52" s="898"/>
      <c r="AH52" s="898"/>
      <c r="AI52" s="898"/>
      <c r="AJ52" s="898"/>
      <c r="AK52" s="898"/>
      <c r="AL52" s="898"/>
      <c r="AM52" s="363"/>
      <c r="AN52" s="363"/>
    </row>
    <row r="53" spans="1:40" s="360" customFormat="1" ht="24.95" customHeight="1" x14ac:dyDescent="0.2">
      <c r="A53" s="1574"/>
      <c r="B53" s="454" t="s">
        <v>712</v>
      </c>
      <c r="C53" s="878">
        <v>148564.36579065336</v>
      </c>
      <c r="D53" s="878">
        <v>132179.08977417691</v>
      </c>
      <c r="E53" s="878">
        <v>153619.02561149377</v>
      </c>
      <c r="F53" s="878">
        <v>226065.33020164896</v>
      </c>
      <c r="G53" s="878">
        <v>249020.05554202147</v>
      </c>
      <c r="H53" s="878">
        <v>368458.84867495293</v>
      </c>
      <c r="I53" s="790">
        <v>250214.49114668652</v>
      </c>
      <c r="J53" s="788">
        <v>270652.35144458042</v>
      </c>
      <c r="K53" s="788">
        <v>274132.49470928352</v>
      </c>
      <c r="L53" s="788">
        <v>300752.73885108356</v>
      </c>
      <c r="M53" s="788">
        <v>312495.62628006394</v>
      </c>
      <c r="N53" s="788">
        <v>313449.72518348234</v>
      </c>
      <c r="O53" s="788">
        <v>319805.08338131878</v>
      </c>
      <c r="P53" s="788">
        <v>334069.7189903332</v>
      </c>
      <c r="Q53" s="788">
        <v>350317.62623650767</v>
      </c>
      <c r="R53" s="788">
        <v>364996.73341426224</v>
      </c>
      <c r="S53" s="788">
        <v>380877.5146363143</v>
      </c>
      <c r="T53" s="789">
        <v>368458.84867495293</v>
      </c>
      <c r="U53" s="617" t="s">
        <v>790</v>
      </c>
      <c r="V53" s="898"/>
      <c r="W53" s="898"/>
      <c r="X53" s="898"/>
      <c r="Y53" s="898"/>
      <c r="Z53" s="898"/>
      <c r="AA53" s="898"/>
      <c r="AB53" s="898"/>
      <c r="AC53" s="898"/>
      <c r="AD53" s="898"/>
      <c r="AE53" s="898"/>
      <c r="AF53" s="898"/>
      <c r="AG53" s="898"/>
      <c r="AH53" s="898"/>
      <c r="AI53" s="898"/>
      <c r="AJ53" s="898"/>
      <c r="AK53" s="898"/>
      <c r="AL53" s="898"/>
      <c r="AM53" s="363"/>
      <c r="AN53" s="363"/>
    </row>
    <row r="54" spans="1:40" s="873" customFormat="1" ht="24.95" customHeight="1" x14ac:dyDescent="0.2">
      <c r="A54" s="1574"/>
      <c r="B54" s="618" t="s">
        <v>935</v>
      </c>
      <c r="C54" s="882">
        <v>0</v>
      </c>
      <c r="D54" s="882">
        <v>0</v>
      </c>
      <c r="E54" s="882">
        <v>10.01582732</v>
      </c>
      <c r="F54" s="882">
        <v>0.65480017999999995</v>
      </c>
      <c r="G54" s="882">
        <v>0.78972693999999999</v>
      </c>
      <c r="H54" s="882">
        <v>1.2021436899999998</v>
      </c>
      <c r="I54" s="787">
        <v>0.76258146000000004</v>
      </c>
      <c r="J54" s="785">
        <v>0.81888190999999999</v>
      </c>
      <c r="K54" s="785">
        <v>0.81257108</v>
      </c>
      <c r="L54" s="785">
        <v>0.93576548999999998</v>
      </c>
      <c r="M54" s="785">
        <v>0.97496900000000009</v>
      </c>
      <c r="N54" s="785">
        <v>0.99859713999999999</v>
      </c>
      <c r="O54" s="785">
        <v>1.0251897999999999</v>
      </c>
      <c r="P54" s="785">
        <v>1.09556806</v>
      </c>
      <c r="Q54" s="785">
        <v>1.16606531</v>
      </c>
      <c r="R54" s="785">
        <v>1.1984336100000001</v>
      </c>
      <c r="S54" s="785">
        <v>1.2001915500000002</v>
      </c>
      <c r="T54" s="786">
        <v>1.2021436899999998</v>
      </c>
      <c r="U54" s="619" t="s">
        <v>938</v>
      </c>
      <c r="V54" s="898"/>
      <c r="W54" s="898"/>
      <c r="X54" s="898"/>
      <c r="Y54" s="898"/>
      <c r="Z54" s="898"/>
      <c r="AA54" s="898"/>
      <c r="AB54" s="898"/>
      <c r="AC54" s="898"/>
      <c r="AD54" s="898"/>
      <c r="AE54" s="898"/>
      <c r="AF54" s="898"/>
      <c r="AG54" s="898"/>
      <c r="AH54" s="898"/>
      <c r="AI54" s="898"/>
      <c r="AJ54" s="898"/>
      <c r="AK54" s="898"/>
      <c r="AL54" s="898"/>
      <c r="AM54" s="363"/>
      <c r="AN54" s="363"/>
    </row>
    <row r="55" spans="1:40" s="360" customFormat="1" ht="24.95" customHeight="1" x14ac:dyDescent="0.2">
      <c r="A55" s="1574"/>
      <c r="B55" s="618" t="s">
        <v>954</v>
      </c>
      <c r="C55" s="882">
        <v>621.34251210000002</v>
      </c>
      <c r="D55" s="882">
        <v>97.449536858100004</v>
      </c>
      <c r="E55" s="882">
        <v>1706.7168217592002</v>
      </c>
      <c r="F55" s="882">
        <v>1634.2420907337</v>
      </c>
      <c r="G55" s="882">
        <v>2091.0561000172002</v>
      </c>
      <c r="H55" s="882">
        <v>890.50864762879996</v>
      </c>
      <c r="I55" s="787">
        <v>1489.3819499247036</v>
      </c>
      <c r="J55" s="785">
        <v>1895.4975120991999</v>
      </c>
      <c r="K55" s="785">
        <v>1095.2795436964</v>
      </c>
      <c r="L55" s="785">
        <v>1045.2547880273999</v>
      </c>
      <c r="M55" s="785">
        <v>1632.0828507613699</v>
      </c>
      <c r="N55" s="785">
        <v>2384.9432022991996</v>
      </c>
      <c r="O55" s="785">
        <v>2466.886702924</v>
      </c>
      <c r="P55" s="785">
        <v>1671.7233526502</v>
      </c>
      <c r="Q55" s="785">
        <v>1246.0937244520001</v>
      </c>
      <c r="R55" s="785">
        <v>1134.8478630735999</v>
      </c>
      <c r="S55" s="785">
        <v>971.00677762839985</v>
      </c>
      <c r="T55" s="786">
        <v>890.50864762879996</v>
      </c>
      <c r="U55" s="619" t="s">
        <v>1274</v>
      </c>
      <c r="V55" s="898"/>
      <c r="W55" s="898"/>
      <c r="X55" s="898"/>
      <c r="Y55" s="898"/>
      <c r="Z55" s="898"/>
      <c r="AA55" s="898"/>
      <c r="AB55" s="898"/>
      <c r="AC55" s="898"/>
      <c r="AD55" s="898"/>
      <c r="AE55" s="898"/>
      <c r="AF55" s="898"/>
      <c r="AG55" s="898"/>
      <c r="AH55" s="898"/>
      <c r="AI55" s="898"/>
      <c r="AJ55" s="898"/>
      <c r="AK55" s="898"/>
      <c r="AL55" s="898"/>
      <c r="AM55" s="363"/>
      <c r="AN55" s="363"/>
    </row>
    <row r="56" spans="1:40" s="360" customFormat="1" ht="24.95" customHeight="1" x14ac:dyDescent="0.2">
      <c r="A56" s="1574"/>
      <c r="B56" s="618" t="s">
        <v>955</v>
      </c>
      <c r="C56" s="882">
        <v>146565.06665180656</v>
      </c>
      <c r="D56" s="882">
        <v>129616.43466189665</v>
      </c>
      <c r="E56" s="882">
        <v>148093.41041289811</v>
      </c>
      <c r="F56" s="882">
        <v>218678.32135893856</v>
      </c>
      <c r="G56" s="882">
        <v>237711.41113861711</v>
      </c>
      <c r="H56" s="882">
        <v>358526.84950489667</v>
      </c>
      <c r="I56" s="787">
        <v>240740.40123675769</v>
      </c>
      <c r="J56" s="785">
        <v>262240.56242599065</v>
      </c>
      <c r="K56" s="785">
        <v>264567.14515335893</v>
      </c>
      <c r="L56" s="785">
        <v>292327.79685991694</v>
      </c>
      <c r="M56" s="785">
        <v>303296.11865701037</v>
      </c>
      <c r="N56" s="785">
        <v>303433.90548421146</v>
      </c>
      <c r="O56" s="785">
        <v>309054.69267747371</v>
      </c>
      <c r="P56" s="785">
        <v>324771.91890139441</v>
      </c>
      <c r="Q56" s="785">
        <v>339565.63189953449</v>
      </c>
      <c r="R56" s="785">
        <v>354320.12162434281</v>
      </c>
      <c r="S56" s="785">
        <v>369214.49468398013</v>
      </c>
      <c r="T56" s="786">
        <v>358526.84950489667</v>
      </c>
      <c r="U56" s="619" t="s">
        <v>939</v>
      </c>
      <c r="V56" s="898"/>
      <c r="W56" s="898"/>
      <c r="X56" s="898"/>
      <c r="Y56" s="898"/>
      <c r="Z56" s="898"/>
      <c r="AA56" s="898"/>
      <c r="AB56" s="898"/>
      <c r="AC56" s="898"/>
      <c r="AD56" s="898"/>
      <c r="AE56" s="898"/>
      <c r="AF56" s="898"/>
      <c r="AG56" s="898"/>
      <c r="AH56" s="898"/>
      <c r="AI56" s="898"/>
      <c r="AJ56" s="898"/>
      <c r="AK56" s="898"/>
      <c r="AL56" s="898"/>
      <c r="AM56" s="363"/>
      <c r="AN56" s="363"/>
    </row>
    <row r="57" spans="1:40" s="360" customFormat="1" ht="24.95" customHeight="1" x14ac:dyDescent="0.2">
      <c r="A57" s="1574"/>
      <c r="B57" s="618" t="s">
        <v>936</v>
      </c>
      <c r="C57" s="882">
        <v>1377.9566267467999</v>
      </c>
      <c r="D57" s="882">
        <v>2465.2055754221501</v>
      </c>
      <c r="E57" s="882">
        <v>3808.8825495164656</v>
      </c>
      <c r="F57" s="882">
        <v>5752.1119517967263</v>
      </c>
      <c r="G57" s="882">
        <v>9216.7985764471487</v>
      </c>
      <c r="H57" s="882">
        <v>9040.2883787374976</v>
      </c>
      <c r="I57" s="787">
        <v>7983.9453785441256</v>
      </c>
      <c r="J57" s="785">
        <v>6515.472624580565</v>
      </c>
      <c r="K57" s="785">
        <v>8469.2574411481837</v>
      </c>
      <c r="L57" s="785">
        <v>7378.7514376492454</v>
      </c>
      <c r="M57" s="785">
        <v>7566.4498032922002</v>
      </c>
      <c r="N57" s="785">
        <v>7629.8778998317002</v>
      </c>
      <c r="O57" s="785">
        <v>8282.4788111211001</v>
      </c>
      <c r="P57" s="785">
        <v>7624.9811682286008</v>
      </c>
      <c r="Q57" s="785">
        <v>9504.7345472110992</v>
      </c>
      <c r="R57" s="785">
        <v>9540.5654932358011</v>
      </c>
      <c r="S57" s="785">
        <v>10690.812983155798</v>
      </c>
      <c r="T57" s="786">
        <v>9040.2883787374976</v>
      </c>
      <c r="U57" s="619" t="s">
        <v>1230</v>
      </c>
      <c r="V57" s="898"/>
      <c r="W57" s="898"/>
      <c r="X57" s="898"/>
      <c r="Y57" s="898"/>
      <c r="Z57" s="898"/>
      <c r="AA57" s="898"/>
      <c r="AB57" s="898"/>
      <c r="AC57" s="898"/>
      <c r="AD57" s="898"/>
      <c r="AE57" s="898"/>
      <c r="AF57" s="898"/>
      <c r="AG57" s="898"/>
      <c r="AH57" s="898"/>
      <c r="AI57" s="898"/>
      <c r="AJ57" s="898"/>
      <c r="AK57" s="898"/>
      <c r="AL57" s="898"/>
      <c r="AM57" s="363"/>
      <c r="AN57" s="363"/>
    </row>
    <row r="58" spans="1:40" s="360" customFormat="1" ht="12" customHeight="1" x14ac:dyDescent="0.2">
      <c r="A58" s="1574"/>
      <c r="B58" s="454"/>
      <c r="C58" s="868"/>
      <c r="D58" s="868"/>
      <c r="E58" s="868"/>
      <c r="F58" s="868"/>
      <c r="G58" s="868"/>
      <c r="H58" s="868"/>
      <c r="I58" s="979"/>
      <c r="J58" s="980"/>
      <c r="K58" s="980"/>
      <c r="L58" s="980"/>
      <c r="M58" s="980"/>
      <c r="N58" s="980"/>
      <c r="O58" s="980"/>
      <c r="P58" s="980"/>
      <c r="Q58" s="980"/>
      <c r="R58" s="980"/>
      <c r="S58" s="980"/>
      <c r="T58" s="982"/>
      <c r="U58" s="617"/>
      <c r="V58" s="898"/>
      <c r="W58" s="898"/>
      <c r="X58" s="898"/>
      <c r="Y58" s="898"/>
      <c r="Z58" s="898"/>
      <c r="AA58" s="898"/>
      <c r="AB58" s="898"/>
      <c r="AC58" s="898"/>
      <c r="AD58" s="898"/>
      <c r="AE58" s="898"/>
      <c r="AF58" s="898"/>
      <c r="AG58" s="898"/>
      <c r="AH58" s="898"/>
      <c r="AI58" s="898"/>
      <c r="AJ58" s="898"/>
      <c r="AK58" s="898"/>
      <c r="AL58" s="898"/>
      <c r="AM58" s="363"/>
      <c r="AN58" s="363"/>
    </row>
    <row r="59" spans="1:40" s="360" customFormat="1" ht="24.6" customHeight="1" x14ac:dyDescent="0.2">
      <c r="A59" s="1574"/>
      <c r="B59" s="454" t="s">
        <v>937</v>
      </c>
      <c r="C59" s="878">
        <v>0</v>
      </c>
      <c r="D59" s="878">
        <v>0</v>
      </c>
      <c r="E59" s="878">
        <v>0</v>
      </c>
      <c r="F59" s="878">
        <v>0</v>
      </c>
      <c r="G59" s="878">
        <v>0</v>
      </c>
      <c r="H59" s="878">
        <v>0</v>
      </c>
      <c r="I59" s="790">
        <v>0</v>
      </c>
      <c r="J59" s="788">
        <v>0</v>
      </c>
      <c r="K59" s="788">
        <v>0</v>
      </c>
      <c r="L59" s="788">
        <v>0</v>
      </c>
      <c r="M59" s="788">
        <v>0</v>
      </c>
      <c r="N59" s="788">
        <v>0</v>
      </c>
      <c r="O59" s="788">
        <v>0</v>
      </c>
      <c r="P59" s="788">
        <v>0</v>
      </c>
      <c r="Q59" s="788">
        <v>0</v>
      </c>
      <c r="R59" s="788">
        <v>0</v>
      </c>
      <c r="S59" s="788">
        <v>0</v>
      </c>
      <c r="T59" s="789">
        <v>0</v>
      </c>
      <c r="U59" s="617" t="s">
        <v>948</v>
      </c>
      <c r="V59" s="898"/>
      <c r="W59" s="898"/>
      <c r="X59" s="898"/>
      <c r="Y59" s="898"/>
      <c r="Z59" s="898"/>
      <c r="AA59" s="898"/>
      <c r="AB59" s="898"/>
      <c r="AC59" s="898"/>
      <c r="AD59" s="898"/>
      <c r="AE59" s="898"/>
      <c r="AF59" s="898"/>
      <c r="AG59" s="898"/>
      <c r="AH59" s="898"/>
      <c r="AI59" s="898"/>
      <c r="AJ59" s="898"/>
      <c r="AK59" s="898"/>
      <c r="AL59" s="898"/>
      <c r="AM59" s="363"/>
      <c r="AN59" s="363"/>
    </row>
    <row r="60" spans="1:40" s="360" customFormat="1" ht="12" customHeight="1" x14ac:dyDescent="0.2">
      <c r="A60" s="1574"/>
      <c r="B60" s="454"/>
      <c r="C60" s="882"/>
      <c r="D60" s="882"/>
      <c r="E60" s="882"/>
      <c r="F60" s="882"/>
      <c r="G60" s="882"/>
      <c r="H60" s="882"/>
      <c r="I60" s="787"/>
      <c r="J60" s="785"/>
      <c r="K60" s="785"/>
      <c r="L60" s="785"/>
      <c r="M60" s="785"/>
      <c r="N60" s="785"/>
      <c r="O60" s="785"/>
      <c r="P60" s="785"/>
      <c r="Q60" s="785"/>
      <c r="R60" s="785"/>
      <c r="S60" s="785"/>
      <c r="T60" s="786"/>
      <c r="U60" s="617"/>
      <c r="V60" s="898"/>
      <c r="W60" s="898"/>
      <c r="X60" s="898"/>
      <c r="Y60" s="898"/>
      <c r="Z60" s="898"/>
      <c r="AA60" s="898"/>
      <c r="AB60" s="898"/>
      <c r="AC60" s="898"/>
      <c r="AD60" s="898"/>
      <c r="AE60" s="898"/>
      <c r="AF60" s="898"/>
      <c r="AG60" s="898"/>
      <c r="AH60" s="898"/>
      <c r="AI60" s="898"/>
      <c r="AJ60" s="898"/>
      <c r="AK60" s="898"/>
      <c r="AL60" s="898"/>
      <c r="AM60" s="363"/>
      <c r="AN60" s="363"/>
    </row>
    <row r="61" spans="1:40" s="360" customFormat="1" ht="24.95" customHeight="1" x14ac:dyDescent="0.2">
      <c r="A61" s="1574"/>
      <c r="B61" s="454" t="s">
        <v>849</v>
      </c>
      <c r="C61" s="878">
        <v>4098.1914943800002</v>
      </c>
      <c r="D61" s="878">
        <v>16144.5806956583</v>
      </c>
      <c r="E61" s="878">
        <v>15047.067311832199</v>
      </c>
      <c r="F61" s="878">
        <v>16531.1005720988</v>
      </c>
      <c r="G61" s="878">
        <v>26188.449266266602</v>
      </c>
      <c r="H61" s="878">
        <v>31617.503694781608</v>
      </c>
      <c r="I61" s="790">
        <v>23407.470465874394</v>
      </c>
      <c r="J61" s="788">
        <v>25988.211394331898</v>
      </c>
      <c r="K61" s="788">
        <v>22611.825302787598</v>
      </c>
      <c r="L61" s="788">
        <v>24891.2954326502</v>
      </c>
      <c r="M61" s="788">
        <v>21658.890275527603</v>
      </c>
      <c r="N61" s="788">
        <v>22549.462828232401</v>
      </c>
      <c r="O61" s="788">
        <v>23966.074881071003</v>
      </c>
      <c r="P61" s="788">
        <v>25856.573866953797</v>
      </c>
      <c r="Q61" s="788">
        <v>28993.095371171199</v>
      </c>
      <c r="R61" s="788">
        <v>37699.850201739398</v>
      </c>
      <c r="S61" s="788">
        <v>33152.359984068695</v>
      </c>
      <c r="T61" s="789">
        <v>31617.503694781608</v>
      </c>
      <c r="U61" s="617" t="s">
        <v>313</v>
      </c>
      <c r="V61" s="898"/>
      <c r="W61" s="898"/>
      <c r="X61" s="898"/>
      <c r="Y61" s="898"/>
      <c r="Z61" s="898"/>
      <c r="AA61" s="898"/>
      <c r="AB61" s="898"/>
      <c r="AC61" s="898"/>
      <c r="AD61" s="898"/>
      <c r="AE61" s="898"/>
      <c r="AF61" s="898"/>
      <c r="AG61" s="898"/>
      <c r="AH61" s="898"/>
      <c r="AI61" s="898"/>
      <c r="AJ61" s="898"/>
      <c r="AK61" s="898"/>
      <c r="AL61" s="898"/>
      <c r="AM61" s="363"/>
      <c r="AN61" s="363"/>
    </row>
    <row r="62" spans="1:40" s="360" customFormat="1" ht="12" customHeight="1" x14ac:dyDescent="0.2">
      <c r="A62" s="1574"/>
      <c r="B62" s="454"/>
      <c r="C62" s="878"/>
      <c r="D62" s="878"/>
      <c r="E62" s="878"/>
      <c r="F62" s="878"/>
      <c r="G62" s="878"/>
      <c r="H62" s="878"/>
      <c r="I62" s="790"/>
      <c r="J62" s="788"/>
      <c r="K62" s="788"/>
      <c r="L62" s="788"/>
      <c r="M62" s="788"/>
      <c r="N62" s="788"/>
      <c r="O62" s="788"/>
      <c r="P62" s="788"/>
      <c r="Q62" s="788"/>
      <c r="R62" s="788"/>
      <c r="S62" s="788"/>
      <c r="T62" s="789"/>
      <c r="U62" s="617"/>
      <c r="V62" s="898"/>
      <c r="W62" s="898"/>
      <c r="X62" s="898"/>
      <c r="Y62" s="898"/>
      <c r="Z62" s="898"/>
      <c r="AA62" s="898"/>
      <c r="AB62" s="898"/>
      <c r="AC62" s="898"/>
      <c r="AD62" s="898"/>
      <c r="AE62" s="898"/>
      <c r="AF62" s="898"/>
      <c r="AG62" s="898"/>
      <c r="AH62" s="898"/>
      <c r="AI62" s="898"/>
      <c r="AJ62" s="898"/>
      <c r="AK62" s="898"/>
      <c r="AL62" s="898"/>
      <c r="AM62" s="363"/>
      <c r="AN62" s="363"/>
    </row>
    <row r="63" spans="1:40" s="360" customFormat="1" ht="24.95" customHeight="1" x14ac:dyDescent="0.2">
      <c r="A63" s="1574"/>
      <c r="B63" s="454" t="s">
        <v>713</v>
      </c>
      <c r="C63" s="878">
        <v>14461.080527175071</v>
      </c>
      <c r="D63" s="878">
        <v>18310.778274728553</v>
      </c>
      <c r="E63" s="878">
        <v>14849.841531259</v>
      </c>
      <c r="F63" s="878">
        <v>14752.09886758</v>
      </c>
      <c r="G63" s="878">
        <v>35136.477280960811</v>
      </c>
      <c r="H63" s="878">
        <v>89633.816764956879</v>
      </c>
      <c r="I63" s="790">
        <v>40727.1030625044</v>
      </c>
      <c r="J63" s="788">
        <v>45556.110985779706</v>
      </c>
      <c r="K63" s="788">
        <v>45723.151085888458</v>
      </c>
      <c r="L63" s="788">
        <v>48346.758952868673</v>
      </c>
      <c r="M63" s="788">
        <v>53042.891348425263</v>
      </c>
      <c r="N63" s="788">
        <v>63614.430237401699</v>
      </c>
      <c r="O63" s="788">
        <v>65987.724735020442</v>
      </c>
      <c r="P63" s="788">
        <v>70717.504134743751</v>
      </c>
      <c r="Q63" s="788">
        <v>82226.288643685795</v>
      </c>
      <c r="R63" s="788">
        <v>96102.859899179515</v>
      </c>
      <c r="S63" s="788">
        <v>91429.845158819633</v>
      </c>
      <c r="T63" s="789">
        <v>89633.816764956879</v>
      </c>
      <c r="U63" s="617" t="s">
        <v>314</v>
      </c>
      <c r="V63" s="898"/>
      <c r="W63" s="898"/>
      <c r="X63" s="898"/>
      <c r="Y63" s="898"/>
      <c r="Z63" s="898"/>
      <c r="AA63" s="898"/>
      <c r="AB63" s="898"/>
      <c r="AC63" s="898"/>
      <c r="AD63" s="898"/>
      <c r="AE63" s="898"/>
      <c r="AF63" s="898"/>
      <c r="AG63" s="898"/>
      <c r="AH63" s="898"/>
      <c r="AI63" s="898"/>
      <c r="AJ63" s="898"/>
      <c r="AK63" s="898"/>
      <c r="AL63" s="898"/>
      <c r="AM63" s="363"/>
      <c r="AN63" s="363"/>
    </row>
    <row r="64" spans="1:40" s="984" customFormat="1" ht="12" customHeight="1" x14ac:dyDescent="0.2">
      <c r="A64" s="1574"/>
      <c r="B64" s="994"/>
      <c r="C64" s="878"/>
      <c r="D64" s="878"/>
      <c r="E64" s="878"/>
      <c r="F64" s="878"/>
      <c r="G64" s="878"/>
      <c r="H64" s="878"/>
      <c r="I64" s="790"/>
      <c r="J64" s="788"/>
      <c r="K64" s="788"/>
      <c r="L64" s="788"/>
      <c r="M64" s="788"/>
      <c r="N64" s="788"/>
      <c r="O64" s="788"/>
      <c r="P64" s="788"/>
      <c r="Q64" s="788"/>
      <c r="R64" s="788"/>
      <c r="S64" s="788"/>
      <c r="T64" s="789"/>
      <c r="U64" s="996"/>
      <c r="V64" s="898"/>
      <c r="W64" s="898"/>
      <c r="X64" s="898"/>
      <c r="Y64" s="898"/>
      <c r="Z64" s="898"/>
      <c r="AA64" s="898"/>
      <c r="AB64" s="898"/>
      <c r="AC64" s="898"/>
      <c r="AD64" s="898"/>
      <c r="AE64" s="898"/>
      <c r="AF64" s="898"/>
      <c r="AG64" s="898"/>
      <c r="AH64" s="898"/>
      <c r="AI64" s="898"/>
      <c r="AJ64" s="898"/>
      <c r="AK64" s="898"/>
      <c r="AL64" s="898"/>
      <c r="AM64" s="363"/>
      <c r="AN64" s="363"/>
    </row>
    <row r="65" spans="1:40" s="360" customFormat="1" ht="24.95" customHeight="1" x14ac:dyDescent="0.2">
      <c r="A65" s="1574"/>
      <c r="B65" s="454" t="s">
        <v>884</v>
      </c>
      <c r="C65" s="878">
        <v>21122.551821134995</v>
      </c>
      <c r="D65" s="878">
        <v>18327.477802559668</v>
      </c>
      <c r="E65" s="878">
        <v>17518.201793198001</v>
      </c>
      <c r="F65" s="878">
        <v>39777.532709635379</v>
      </c>
      <c r="G65" s="878">
        <v>41843.758301630136</v>
      </c>
      <c r="H65" s="878">
        <v>93328.931605783</v>
      </c>
      <c r="I65" s="790">
        <v>43718.421728098641</v>
      </c>
      <c r="J65" s="788">
        <v>49077.074798123111</v>
      </c>
      <c r="K65" s="788">
        <v>50366.467533042327</v>
      </c>
      <c r="L65" s="788">
        <v>57582.500855257378</v>
      </c>
      <c r="M65" s="788">
        <v>58952.136425566197</v>
      </c>
      <c r="N65" s="788">
        <v>59808.43690629903</v>
      </c>
      <c r="O65" s="788">
        <v>60870.090035263951</v>
      </c>
      <c r="P65" s="788">
        <v>76994.774420650501</v>
      </c>
      <c r="Q65" s="788">
        <v>79751.126856190458</v>
      </c>
      <c r="R65" s="788">
        <v>80574.33331278355</v>
      </c>
      <c r="S65" s="788">
        <v>81695.458696569782</v>
      </c>
      <c r="T65" s="789">
        <v>93328.931605783</v>
      </c>
      <c r="U65" s="617" t="s">
        <v>5</v>
      </c>
      <c r="V65" s="898"/>
      <c r="W65" s="898"/>
      <c r="X65" s="898"/>
      <c r="Y65" s="898"/>
      <c r="Z65" s="898"/>
      <c r="AA65" s="898"/>
      <c r="AB65" s="898"/>
      <c r="AC65" s="898"/>
      <c r="AD65" s="898"/>
      <c r="AE65" s="898"/>
      <c r="AF65" s="898"/>
      <c r="AG65" s="898"/>
      <c r="AH65" s="898"/>
      <c r="AI65" s="898"/>
      <c r="AJ65" s="898"/>
      <c r="AK65" s="898"/>
      <c r="AL65" s="898"/>
      <c r="AM65" s="363"/>
      <c r="AN65" s="363"/>
    </row>
    <row r="66" spans="1:40" s="984" customFormat="1" ht="12" customHeight="1" x14ac:dyDescent="0.2">
      <c r="A66" s="1574"/>
      <c r="B66" s="994"/>
      <c r="C66" s="878"/>
      <c r="D66" s="878"/>
      <c r="E66" s="878"/>
      <c r="F66" s="878"/>
      <c r="G66" s="878"/>
      <c r="H66" s="878"/>
      <c r="I66" s="790"/>
      <c r="J66" s="788"/>
      <c r="K66" s="788"/>
      <c r="L66" s="788"/>
      <c r="M66" s="788"/>
      <c r="N66" s="788"/>
      <c r="O66" s="788"/>
      <c r="P66" s="788"/>
      <c r="Q66" s="788"/>
      <c r="R66" s="788"/>
      <c r="S66" s="788"/>
      <c r="T66" s="789"/>
      <c r="U66" s="996"/>
      <c r="V66" s="898"/>
      <c r="W66" s="898"/>
      <c r="X66" s="898"/>
      <c r="Y66" s="898"/>
      <c r="Z66" s="898"/>
      <c r="AA66" s="898"/>
      <c r="AB66" s="898"/>
      <c r="AC66" s="898"/>
      <c r="AD66" s="898"/>
      <c r="AE66" s="898"/>
      <c r="AF66" s="898"/>
      <c r="AG66" s="898"/>
      <c r="AH66" s="898"/>
      <c r="AI66" s="898"/>
      <c r="AJ66" s="898"/>
      <c r="AK66" s="898"/>
      <c r="AL66" s="898"/>
      <c r="AM66" s="363"/>
      <c r="AN66" s="363"/>
    </row>
    <row r="67" spans="1:40" s="360" customFormat="1" ht="24.95" customHeight="1" x14ac:dyDescent="0.2">
      <c r="A67" s="1574"/>
      <c r="B67" s="454" t="s">
        <v>714</v>
      </c>
      <c r="C67" s="878">
        <v>223.83551599999998</v>
      </c>
      <c r="D67" s="878">
        <v>11329.114981221999</v>
      </c>
      <c r="E67" s="878">
        <v>42068.928246980009</v>
      </c>
      <c r="F67" s="878">
        <v>46769.263801370005</v>
      </c>
      <c r="G67" s="878">
        <v>61511.782134709996</v>
      </c>
      <c r="H67" s="878">
        <v>47800.185704470001</v>
      </c>
      <c r="I67" s="790">
        <v>61553.534357839606</v>
      </c>
      <c r="J67" s="788">
        <v>56612.912452815006</v>
      </c>
      <c r="K67" s="788">
        <v>48292.286095539996</v>
      </c>
      <c r="L67" s="788">
        <v>56493.662639973001</v>
      </c>
      <c r="M67" s="788">
        <v>48857.557870889999</v>
      </c>
      <c r="N67" s="788">
        <v>46611.358566620009</v>
      </c>
      <c r="O67" s="788">
        <v>52099.071115879997</v>
      </c>
      <c r="P67" s="788">
        <v>65749.71631725</v>
      </c>
      <c r="Q67" s="788">
        <v>66924.088489985006</v>
      </c>
      <c r="R67" s="788">
        <v>67599.409333740012</v>
      </c>
      <c r="S67" s="788">
        <v>56862.312452010003</v>
      </c>
      <c r="T67" s="789">
        <v>47800.185704470001</v>
      </c>
      <c r="U67" s="617" t="s">
        <v>949</v>
      </c>
      <c r="V67" s="898"/>
      <c r="W67" s="898"/>
      <c r="X67" s="898"/>
      <c r="Y67" s="898"/>
      <c r="Z67" s="898"/>
      <c r="AA67" s="898"/>
      <c r="AB67" s="898"/>
      <c r="AC67" s="898"/>
      <c r="AD67" s="898"/>
      <c r="AE67" s="898"/>
      <c r="AF67" s="898"/>
      <c r="AG67" s="898"/>
      <c r="AH67" s="898"/>
      <c r="AI67" s="898"/>
      <c r="AJ67" s="898"/>
      <c r="AK67" s="898"/>
      <c r="AL67" s="898"/>
      <c r="AM67" s="363"/>
      <c r="AN67" s="363"/>
    </row>
    <row r="68" spans="1:40" s="984" customFormat="1" ht="12" customHeight="1" x14ac:dyDescent="0.2">
      <c r="A68" s="1574"/>
      <c r="B68" s="994"/>
      <c r="C68" s="878"/>
      <c r="D68" s="878"/>
      <c r="E68" s="878"/>
      <c r="F68" s="878"/>
      <c r="G68" s="878"/>
      <c r="H68" s="878"/>
      <c r="I68" s="790"/>
      <c r="J68" s="788"/>
      <c r="K68" s="788"/>
      <c r="L68" s="788"/>
      <c r="M68" s="788"/>
      <c r="N68" s="788"/>
      <c r="O68" s="788"/>
      <c r="P68" s="788"/>
      <c r="Q68" s="788"/>
      <c r="R68" s="788"/>
      <c r="S68" s="788"/>
      <c r="T68" s="789"/>
      <c r="U68" s="996"/>
      <c r="V68" s="898"/>
      <c r="W68" s="898"/>
      <c r="X68" s="898"/>
      <c r="Y68" s="898"/>
      <c r="Z68" s="898"/>
      <c r="AA68" s="898"/>
      <c r="AB68" s="898"/>
      <c r="AC68" s="898"/>
      <c r="AD68" s="898"/>
      <c r="AE68" s="898"/>
      <c r="AF68" s="898"/>
      <c r="AG68" s="898"/>
      <c r="AH68" s="898"/>
      <c r="AI68" s="898"/>
      <c r="AJ68" s="898"/>
      <c r="AK68" s="898"/>
      <c r="AL68" s="898"/>
      <c r="AM68" s="363"/>
      <c r="AN68" s="363"/>
    </row>
    <row r="69" spans="1:40" s="360" customFormat="1" ht="24.95" customHeight="1" x14ac:dyDescent="0.2">
      <c r="A69" s="1574"/>
      <c r="B69" s="454" t="s">
        <v>1201</v>
      </c>
      <c r="C69" s="878">
        <v>68988.894611593656</v>
      </c>
      <c r="D69" s="878">
        <v>86530.91682944198</v>
      </c>
      <c r="E69" s="878">
        <v>93195.300418789033</v>
      </c>
      <c r="F69" s="878">
        <v>109386.76062086271</v>
      </c>
      <c r="G69" s="878">
        <v>133795.32268238062</v>
      </c>
      <c r="H69" s="878">
        <v>221439.08497060515</v>
      </c>
      <c r="I69" s="790">
        <v>139306.24523067748</v>
      </c>
      <c r="J69" s="788">
        <v>146807.22978070902</v>
      </c>
      <c r="K69" s="788">
        <v>152359.14159835325</v>
      </c>
      <c r="L69" s="788">
        <v>172950.97533946016</v>
      </c>
      <c r="M69" s="788">
        <v>180262.92636322271</v>
      </c>
      <c r="N69" s="788">
        <v>183758.46361576437</v>
      </c>
      <c r="O69" s="788">
        <v>188064.24847163024</v>
      </c>
      <c r="P69" s="788">
        <v>199058.28289181931</v>
      </c>
      <c r="Q69" s="788">
        <v>209592.38191617656</v>
      </c>
      <c r="R69" s="788">
        <v>221264.06354511913</v>
      </c>
      <c r="S69" s="788">
        <v>229691.46498414944</v>
      </c>
      <c r="T69" s="789">
        <v>221439.08497060515</v>
      </c>
      <c r="U69" s="617" t="s">
        <v>1202</v>
      </c>
      <c r="V69" s="898"/>
      <c r="W69" s="898"/>
      <c r="X69" s="898"/>
      <c r="Y69" s="898"/>
      <c r="Z69" s="898"/>
      <c r="AA69" s="898"/>
      <c r="AB69" s="898"/>
      <c r="AC69" s="898"/>
      <c r="AD69" s="898"/>
      <c r="AE69" s="898"/>
      <c r="AF69" s="898"/>
      <c r="AG69" s="898"/>
      <c r="AH69" s="898"/>
      <c r="AI69" s="898"/>
      <c r="AJ69" s="898"/>
      <c r="AK69" s="898"/>
      <c r="AL69" s="898"/>
      <c r="AM69" s="363"/>
      <c r="AN69" s="363"/>
    </row>
    <row r="70" spans="1:40" s="984" customFormat="1" ht="12" customHeight="1" x14ac:dyDescent="0.2">
      <c r="A70" s="1574"/>
      <c r="B70" s="994"/>
      <c r="C70" s="878"/>
      <c r="D70" s="878"/>
      <c r="E70" s="878"/>
      <c r="F70" s="878"/>
      <c r="G70" s="878"/>
      <c r="H70" s="878"/>
      <c r="I70" s="790"/>
      <c r="J70" s="788"/>
      <c r="K70" s="788"/>
      <c r="L70" s="788"/>
      <c r="M70" s="788"/>
      <c r="N70" s="788"/>
      <c r="O70" s="788"/>
      <c r="P70" s="788"/>
      <c r="Q70" s="788"/>
      <c r="R70" s="788"/>
      <c r="S70" s="788"/>
      <c r="T70" s="789"/>
      <c r="U70" s="996"/>
      <c r="V70" s="898"/>
      <c r="W70" s="898"/>
      <c r="X70" s="898"/>
      <c r="Y70" s="898"/>
      <c r="Z70" s="898"/>
      <c r="AA70" s="898"/>
      <c r="AB70" s="898"/>
      <c r="AC70" s="898"/>
      <c r="AD70" s="898"/>
      <c r="AE70" s="898"/>
      <c r="AF70" s="898"/>
      <c r="AG70" s="898"/>
      <c r="AH70" s="898"/>
      <c r="AI70" s="898"/>
      <c r="AJ70" s="898"/>
      <c r="AK70" s="898"/>
      <c r="AL70" s="898"/>
      <c r="AM70" s="363"/>
      <c r="AN70" s="363"/>
    </row>
    <row r="71" spans="1:40" s="360" customFormat="1" ht="24.95" customHeight="1" x14ac:dyDescent="0.2">
      <c r="A71" s="1574"/>
      <c r="B71" s="454" t="s">
        <v>885</v>
      </c>
      <c r="C71" s="878">
        <v>11393.378454034349</v>
      </c>
      <c r="D71" s="878">
        <v>20186.952117159326</v>
      </c>
      <c r="E71" s="878">
        <v>40705.38046417899</v>
      </c>
      <c r="F71" s="878">
        <v>99862.176543159905</v>
      </c>
      <c r="G71" s="878">
        <v>122566.2622117463</v>
      </c>
      <c r="H71" s="878">
        <v>171423.08060313482</v>
      </c>
      <c r="I71" s="790">
        <v>125701.35246312243</v>
      </c>
      <c r="J71" s="788">
        <v>131079.95535219472</v>
      </c>
      <c r="K71" s="788">
        <v>133019.71225325923</v>
      </c>
      <c r="L71" s="788">
        <v>142734.35646413389</v>
      </c>
      <c r="M71" s="788">
        <v>145569.04823622323</v>
      </c>
      <c r="N71" s="788">
        <v>146684.12078260022</v>
      </c>
      <c r="O71" s="788">
        <v>149831.49710812612</v>
      </c>
      <c r="P71" s="788">
        <v>155939.0674533493</v>
      </c>
      <c r="Q71" s="788">
        <v>161492.13777284956</v>
      </c>
      <c r="R71" s="788">
        <v>170195.13539699151</v>
      </c>
      <c r="S71" s="788">
        <v>172331.79057302608</v>
      </c>
      <c r="T71" s="789">
        <v>171423.08060313482</v>
      </c>
      <c r="U71" s="617" t="s">
        <v>6</v>
      </c>
      <c r="V71" s="898"/>
      <c r="W71" s="898"/>
      <c r="X71" s="898"/>
      <c r="Y71" s="898"/>
      <c r="Z71" s="898"/>
      <c r="AA71" s="898"/>
      <c r="AB71" s="898"/>
      <c r="AC71" s="898"/>
      <c r="AD71" s="898"/>
      <c r="AE71" s="898"/>
      <c r="AF71" s="898"/>
      <c r="AG71" s="898"/>
      <c r="AH71" s="898"/>
      <c r="AI71" s="898"/>
      <c r="AJ71" s="898"/>
      <c r="AK71" s="898"/>
      <c r="AL71" s="898"/>
      <c r="AM71" s="363"/>
      <c r="AN71" s="363"/>
    </row>
    <row r="72" spans="1:40" s="360" customFormat="1" ht="24.95" customHeight="1" thickBot="1" x14ac:dyDescent="0.25">
      <c r="B72" s="638"/>
      <c r="C72" s="985"/>
      <c r="D72" s="985"/>
      <c r="E72" s="985"/>
      <c r="F72" s="990"/>
      <c r="G72" s="990"/>
      <c r="H72" s="990"/>
      <c r="I72" s="986"/>
      <c r="J72" s="987"/>
      <c r="K72" s="987"/>
      <c r="L72" s="987"/>
      <c r="M72" s="987"/>
      <c r="N72" s="987"/>
      <c r="O72" s="987"/>
      <c r="P72" s="987"/>
      <c r="Q72" s="987"/>
      <c r="R72" s="987"/>
      <c r="S72" s="987"/>
      <c r="T72" s="988"/>
      <c r="U72" s="956"/>
      <c r="W72" s="363"/>
      <c r="X72" s="363"/>
      <c r="AC72" s="363"/>
    </row>
    <row r="73" spans="1:40" s="992" customFormat="1" ht="9" customHeight="1" thickTop="1" x14ac:dyDescent="0.2">
      <c r="B73" s="45"/>
      <c r="C73" s="991"/>
      <c r="D73" s="991"/>
      <c r="E73" s="991"/>
      <c r="F73" s="991"/>
      <c r="G73" s="991"/>
      <c r="H73" s="991"/>
      <c r="I73" s="991"/>
      <c r="J73" s="991"/>
      <c r="K73" s="991"/>
      <c r="L73" s="991"/>
      <c r="M73" s="991"/>
      <c r="N73" s="991"/>
      <c r="O73" s="991"/>
      <c r="P73" s="991"/>
      <c r="Q73" s="991"/>
      <c r="R73" s="991"/>
      <c r="S73" s="991"/>
      <c r="T73" s="991"/>
      <c r="U73" s="45"/>
      <c r="W73" s="157"/>
      <c r="X73" s="157"/>
    </row>
    <row r="74" spans="1:40" s="334" customFormat="1" ht="18.95" customHeight="1" x14ac:dyDescent="0.5">
      <c r="B74" s="334" t="s">
        <v>1753</v>
      </c>
      <c r="C74" s="418"/>
      <c r="D74" s="418"/>
      <c r="E74" s="418"/>
      <c r="F74" s="418"/>
      <c r="G74" s="418"/>
      <c r="H74" s="418"/>
      <c r="I74" s="418"/>
      <c r="J74" s="418"/>
      <c r="K74" s="418"/>
      <c r="L74" s="418"/>
      <c r="M74" s="418"/>
      <c r="N74" s="418"/>
      <c r="O74" s="418"/>
      <c r="P74" s="418"/>
      <c r="Q74" s="418"/>
      <c r="R74" s="418"/>
      <c r="S74" s="418"/>
      <c r="T74" s="418"/>
      <c r="U74" s="480" t="s">
        <v>1755</v>
      </c>
    </row>
    <row r="75" spans="1:40" s="334" customFormat="1" ht="18.95" customHeight="1" x14ac:dyDescent="0.5">
      <c r="B75" s="357" t="s">
        <v>1754</v>
      </c>
      <c r="C75" s="418"/>
      <c r="D75" s="418"/>
      <c r="E75" s="418"/>
      <c r="F75" s="418"/>
      <c r="G75" s="418"/>
      <c r="H75" s="418"/>
      <c r="I75" s="418"/>
      <c r="J75" s="418"/>
      <c r="K75" s="418"/>
      <c r="L75" s="418"/>
      <c r="M75" s="418"/>
      <c r="N75" s="418"/>
      <c r="O75" s="418"/>
      <c r="P75" s="418"/>
      <c r="Q75" s="418"/>
      <c r="R75" s="418"/>
      <c r="S75" s="418"/>
      <c r="T75" s="418"/>
      <c r="U75" s="480" t="s">
        <v>1442</v>
      </c>
    </row>
    <row r="76" spans="1:40" s="334" customFormat="1" ht="18.95" customHeight="1" x14ac:dyDescent="0.5">
      <c r="B76" s="419" t="s">
        <v>1463</v>
      </c>
      <c r="C76" s="418"/>
      <c r="D76" s="418"/>
      <c r="E76" s="418"/>
      <c r="F76" s="418"/>
      <c r="G76" s="418"/>
      <c r="H76" s="418"/>
      <c r="I76" s="418"/>
      <c r="J76" s="418"/>
      <c r="K76" s="418"/>
      <c r="L76" s="418"/>
      <c r="M76" s="418"/>
      <c r="N76" s="418"/>
      <c r="O76" s="418"/>
      <c r="P76" s="418"/>
      <c r="Q76" s="418"/>
      <c r="R76" s="418"/>
      <c r="S76" s="418"/>
      <c r="T76" s="418"/>
      <c r="U76" s="480" t="s">
        <v>1540</v>
      </c>
    </row>
    <row r="77" spans="1:40" s="334" customFormat="1" ht="18.95" customHeight="1" x14ac:dyDescent="0.5">
      <c r="B77" s="357" t="s">
        <v>1539</v>
      </c>
      <c r="C77" s="418"/>
      <c r="D77" s="418"/>
      <c r="E77" s="418"/>
      <c r="F77" s="418"/>
      <c r="G77" s="418"/>
      <c r="H77" s="418"/>
      <c r="I77" s="418"/>
      <c r="J77" s="418"/>
      <c r="K77" s="418"/>
      <c r="L77" s="418"/>
      <c r="M77" s="418"/>
      <c r="N77" s="418"/>
      <c r="O77" s="418"/>
      <c r="P77" s="418"/>
      <c r="Q77" s="418"/>
      <c r="R77" s="418"/>
      <c r="S77" s="418"/>
      <c r="T77" s="418"/>
      <c r="U77" s="480" t="s">
        <v>1541</v>
      </c>
    </row>
    <row r="78" spans="1:40" x14ac:dyDescent="0.5">
      <c r="C78" s="103"/>
      <c r="D78" s="103"/>
      <c r="E78" s="103"/>
      <c r="F78" s="103"/>
      <c r="G78" s="103"/>
      <c r="H78" s="103"/>
      <c r="I78" s="103"/>
      <c r="J78" s="103"/>
      <c r="K78" s="103"/>
      <c r="L78" s="103"/>
      <c r="M78" s="103"/>
      <c r="N78" s="103"/>
      <c r="O78" s="103"/>
      <c r="P78" s="103"/>
      <c r="Q78" s="103"/>
      <c r="R78" s="103"/>
      <c r="S78" s="103"/>
      <c r="T78" s="103"/>
    </row>
    <row r="79" spans="1:40" x14ac:dyDescent="0.5">
      <c r="C79" s="1714"/>
      <c r="D79" s="1714"/>
      <c r="E79" s="1714"/>
      <c r="F79" s="1714"/>
      <c r="G79" s="1714"/>
      <c r="H79" s="1714"/>
      <c r="I79" s="1714"/>
      <c r="J79" s="1714"/>
      <c r="K79" s="1714"/>
      <c r="L79" s="1714"/>
      <c r="M79" s="1714"/>
      <c r="N79" s="1714"/>
      <c r="O79" s="1714"/>
      <c r="P79" s="1714"/>
      <c r="Q79" s="1714"/>
      <c r="R79" s="1714"/>
      <c r="S79" s="1714"/>
      <c r="T79" s="1714"/>
    </row>
    <row r="80" spans="1:40" x14ac:dyDescent="0.5">
      <c r="C80" s="1714"/>
      <c r="D80" s="1714"/>
      <c r="E80" s="1714"/>
      <c r="F80" s="1714"/>
      <c r="G80" s="1714"/>
      <c r="H80" s="1714"/>
      <c r="I80" s="1714"/>
      <c r="J80" s="1714"/>
      <c r="K80" s="1714"/>
      <c r="L80" s="1714"/>
      <c r="M80" s="1714"/>
      <c r="N80" s="1714"/>
      <c r="O80" s="1714"/>
      <c r="P80" s="1714"/>
      <c r="Q80" s="1714"/>
      <c r="R80" s="1714"/>
      <c r="S80" s="1714"/>
      <c r="T80" s="1714"/>
    </row>
    <row r="81" spans="3:20" x14ac:dyDescent="0.5">
      <c r="C81" s="103"/>
      <c r="D81" s="103"/>
      <c r="E81" s="103"/>
      <c r="F81" s="103"/>
      <c r="G81" s="103"/>
      <c r="H81" s="103"/>
      <c r="I81" s="103"/>
      <c r="J81" s="103"/>
      <c r="K81" s="103"/>
      <c r="L81" s="103"/>
      <c r="M81" s="103"/>
      <c r="N81" s="103"/>
      <c r="O81" s="103"/>
      <c r="P81" s="103"/>
      <c r="Q81" s="103"/>
      <c r="R81" s="103"/>
      <c r="S81" s="103"/>
      <c r="T81" s="103"/>
    </row>
    <row r="82" spans="3:20" x14ac:dyDescent="0.5">
      <c r="C82" s="108"/>
      <c r="D82" s="144"/>
      <c r="E82" s="144"/>
      <c r="F82" s="144"/>
      <c r="G82" s="144"/>
      <c r="H82" s="144"/>
      <c r="I82" s="144"/>
      <c r="J82" s="144"/>
      <c r="K82" s="144"/>
      <c r="L82" s="144"/>
      <c r="M82" s="144"/>
      <c r="N82" s="144"/>
      <c r="O82" s="144"/>
      <c r="P82" s="144"/>
      <c r="Q82" s="144"/>
      <c r="R82" s="144"/>
      <c r="S82" s="144"/>
      <c r="T82" s="144"/>
    </row>
    <row r="83" spans="3:20" ht="23.25" x14ac:dyDescent="0.5">
      <c r="C83" s="108"/>
      <c r="D83" s="108"/>
      <c r="E83" s="108"/>
      <c r="F83" s="108"/>
      <c r="G83" s="108"/>
      <c r="H83" s="108"/>
      <c r="I83" s="113"/>
      <c r="J83" s="113"/>
      <c r="K83" s="113"/>
      <c r="L83" s="113"/>
      <c r="M83" s="113"/>
      <c r="N83" s="113"/>
      <c r="O83" s="113"/>
      <c r="P83" s="113"/>
      <c r="Q83" s="113"/>
      <c r="R83" s="113"/>
      <c r="S83" s="113"/>
      <c r="T83" s="113"/>
    </row>
    <row r="84" spans="3:20" ht="23.25" x14ac:dyDescent="0.5">
      <c r="C84" s="108"/>
      <c r="D84" s="108"/>
      <c r="E84" s="108"/>
      <c r="F84" s="108"/>
      <c r="G84" s="108"/>
      <c r="H84" s="108"/>
      <c r="I84" s="113"/>
      <c r="J84" s="113"/>
      <c r="K84" s="113"/>
      <c r="L84" s="113"/>
      <c r="M84" s="113"/>
      <c r="N84" s="113"/>
      <c r="O84" s="113"/>
      <c r="P84" s="113"/>
      <c r="Q84" s="113"/>
      <c r="R84" s="113"/>
      <c r="S84" s="113"/>
      <c r="T84" s="113"/>
    </row>
    <row r="85" spans="3:20" ht="23.25" x14ac:dyDescent="0.5">
      <c r="C85" s="108"/>
      <c r="D85" s="108"/>
      <c r="E85" s="108"/>
      <c r="F85" s="108"/>
      <c r="G85" s="108"/>
      <c r="H85" s="108"/>
      <c r="I85" s="113"/>
      <c r="J85" s="113"/>
      <c r="K85" s="113"/>
      <c r="L85" s="113"/>
      <c r="M85" s="113"/>
      <c r="N85" s="113"/>
      <c r="O85" s="113"/>
      <c r="P85" s="113"/>
      <c r="Q85" s="113"/>
      <c r="R85" s="113"/>
      <c r="S85" s="113"/>
      <c r="T85" s="113"/>
    </row>
    <row r="86" spans="3:20" ht="23.25" x14ac:dyDescent="0.5">
      <c r="C86" s="108"/>
      <c r="D86" s="108"/>
      <c r="E86" s="108"/>
      <c r="F86" s="108"/>
      <c r="G86" s="108"/>
      <c r="H86" s="108"/>
      <c r="I86" s="113"/>
      <c r="J86" s="113"/>
      <c r="K86" s="113"/>
      <c r="L86" s="113"/>
      <c r="M86" s="113"/>
      <c r="N86" s="113"/>
      <c r="O86" s="113"/>
      <c r="P86" s="113"/>
      <c r="Q86" s="113"/>
      <c r="R86" s="113"/>
      <c r="S86" s="113"/>
      <c r="T86" s="113"/>
    </row>
    <row r="87" spans="3:20" ht="23.25" x14ac:dyDescent="0.5">
      <c r="C87" s="108"/>
      <c r="D87" s="108"/>
      <c r="E87" s="108"/>
      <c r="F87" s="108"/>
      <c r="G87" s="108"/>
      <c r="H87" s="108"/>
      <c r="I87" s="113"/>
      <c r="J87" s="113"/>
      <c r="K87" s="113"/>
      <c r="L87" s="113"/>
      <c r="M87" s="113"/>
      <c r="N87" s="113"/>
      <c r="O87" s="113"/>
      <c r="P87" s="113"/>
      <c r="Q87" s="113"/>
      <c r="R87" s="113"/>
      <c r="S87" s="113"/>
      <c r="T87" s="113"/>
    </row>
    <row r="88" spans="3:20" ht="23.25" x14ac:dyDescent="0.5">
      <c r="C88" s="108"/>
      <c r="D88" s="108"/>
      <c r="E88" s="108"/>
      <c r="F88" s="108"/>
      <c r="G88" s="108"/>
      <c r="H88" s="108"/>
      <c r="I88" s="113"/>
      <c r="J88" s="113"/>
      <c r="K88" s="113"/>
      <c r="L88" s="113"/>
      <c r="M88" s="113"/>
      <c r="N88" s="113"/>
      <c r="O88" s="113"/>
      <c r="P88" s="113"/>
      <c r="Q88" s="113"/>
      <c r="R88" s="113"/>
      <c r="S88" s="113"/>
      <c r="T88" s="113"/>
    </row>
    <row r="89" spans="3:20" ht="23.25" x14ac:dyDescent="0.5">
      <c r="C89" s="108"/>
      <c r="D89" s="108"/>
      <c r="E89" s="108"/>
      <c r="F89" s="108"/>
      <c r="G89" s="108"/>
      <c r="H89" s="108"/>
      <c r="I89" s="113"/>
      <c r="J89" s="113"/>
      <c r="K89" s="113"/>
      <c r="L89" s="113"/>
      <c r="M89" s="113"/>
      <c r="N89" s="113"/>
      <c r="O89" s="113"/>
      <c r="P89" s="113"/>
      <c r="Q89" s="113"/>
      <c r="R89" s="113"/>
      <c r="S89" s="113"/>
      <c r="T89" s="113"/>
    </row>
    <row r="90" spans="3:20" ht="23.25" x14ac:dyDescent="0.5">
      <c r="C90" s="108"/>
      <c r="D90" s="108"/>
      <c r="E90" s="108"/>
      <c r="F90" s="108"/>
      <c r="G90" s="108"/>
      <c r="H90" s="108"/>
      <c r="I90" s="113"/>
      <c r="J90" s="113"/>
      <c r="K90" s="113"/>
      <c r="L90" s="113"/>
      <c r="M90" s="113"/>
      <c r="N90" s="113"/>
      <c r="O90" s="113"/>
      <c r="P90" s="113"/>
      <c r="Q90" s="113"/>
      <c r="R90" s="113"/>
      <c r="S90" s="113"/>
      <c r="T90" s="113"/>
    </row>
    <row r="91" spans="3:20" ht="23.25" x14ac:dyDescent="0.5">
      <c r="C91" s="108"/>
      <c r="D91" s="108"/>
      <c r="E91" s="108"/>
      <c r="F91" s="108"/>
      <c r="G91" s="108"/>
      <c r="H91" s="108"/>
      <c r="I91" s="113"/>
      <c r="J91" s="113"/>
      <c r="K91" s="113"/>
      <c r="L91" s="113"/>
      <c r="M91" s="113"/>
      <c r="N91" s="113"/>
      <c r="O91" s="113"/>
      <c r="P91" s="113"/>
      <c r="Q91" s="113"/>
      <c r="R91" s="113"/>
      <c r="S91" s="113"/>
      <c r="T91" s="113"/>
    </row>
    <row r="92" spans="3:20" ht="23.25" x14ac:dyDescent="0.5">
      <c r="C92" s="108"/>
      <c r="D92" s="108"/>
      <c r="E92" s="108"/>
      <c r="F92" s="108"/>
      <c r="G92" s="108"/>
      <c r="H92" s="108"/>
      <c r="I92" s="113"/>
      <c r="J92" s="113"/>
      <c r="K92" s="113"/>
      <c r="L92" s="113"/>
      <c r="M92" s="113"/>
      <c r="N92" s="113"/>
      <c r="O92" s="113"/>
      <c r="P92" s="113"/>
      <c r="Q92" s="113"/>
      <c r="R92" s="113"/>
      <c r="S92" s="113"/>
      <c r="T92" s="113"/>
    </row>
    <row r="93" spans="3:20" ht="23.25" x14ac:dyDescent="0.5">
      <c r="C93" s="108"/>
      <c r="D93" s="108"/>
      <c r="E93" s="108"/>
      <c r="F93" s="108"/>
      <c r="G93" s="108"/>
      <c r="H93" s="108"/>
      <c r="I93" s="113"/>
      <c r="J93" s="113"/>
      <c r="K93" s="113"/>
      <c r="L93" s="113"/>
      <c r="M93" s="113"/>
      <c r="N93" s="113"/>
      <c r="O93" s="113"/>
      <c r="P93" s="113"/>
      <c r="Q93" s="113"/>
      <c r="R93" s="113"/>
      <c r="S93" s="113"/>
      <c r="T93" s="113"/>
    </row>
    <row r="94" spans="3:20" ht="23.25" x14ac:dyDescent="0.5">
      <c r="C94" s="108"/>
      <c r="D94" s="108"/>
      <c r="E94" s="108"/>
      <c r="F94" s="108"/>
      <c r="G94" s="108"/>
      <c r="H94" s="108"/>
      <c r="I94" s="113"/>
      <c r="J94" s="113"/>
      <c r="K94" s="113"/>
      <c r="L94" s="113"/>
      <c r="M94" s="113"/>
      <c r="N94" s="113"/>
      <c r="O94" s="113"/>
      <c r="P94" s="113"/>
      <c r="Q94" s="113"/>
      <c r="R94" s="113"/>
      <c r="S94" s="113"/>
      <c r="T94" s="113"/>
    </row>
    <row r="95" spans="3:20" ht="23.25" x14ac:dyDescent="0.5">
      <c r="C95" s="108"/>
      <c r="D95" s="108"/>
      <c r="E95" s="108"/>
      <c r="F95" s="108"/>
      <c r="G95" s="108"/>
      <c r="H95" s="108"/>
      <c r="I95" s="113"/>
      <c r="J95" s="113"/>
      <c r="K95" s="113"/>
      <c r="L95" s="113"/>
      <c r="M95" s="113"/>
      <c r="N95" s="113"/>
      <c r="O95" s="113"/>
      <c r="P95" s="113"/>
      <c r="Q95" s="113"/>
      <c r="R95" s="113"/>
      <c r="S95" s="113"/>
      <c r="T95" s="113"/>
    </row>
    <row r="96" spans="3:20" ht="23.25" x14ac:dyDescent="0.5">
      <c r="C96" s="108"/>
      <c r="D96" s="108"/>
      <c r="E96" s="108"/>
      <c r="F96" s="108"/>
      <c r="G96" s="108"/>
      <c r="H96" s="108"/>
      <c r="I96" s="113"/>
      <c r="J96" s="113"/>
      <c r="K96" s="113"/>
      <c r="L96" s="113"/>
      <c r="M96" s="113"/>
      <c r="N96" s="113"/>
      <c r="O96" s="113"/>
      <c r="P96" s="113"/>
      <c r="Q96" s="113"/>
      <c r="R96" s="113"/>
      <c r="S96" s="113"/>
      <c r="T96" s="113"/>
    </row>
    <row r="97" spans="3:20" ht="23.25" x14ac:dyDescent="0.5">
      <c r="C97" s="108"/>
      <c r="D97" s="108"/>
      <c r="E97" s="108"/>
      <c r="F97" s="108"/>
      <c r="G97" s="108"/>
      <c r="H97" s="108"/>
      <c r="I97" s="113"/>
      <c r="J97" s="113"/>
      <c r="K97" s="113"/>
      <c r="L97" s="113"/>
      <c r="M97" s="113"/>
      <c r="N97" s="113"/>
      <c r="O97" s="113"/>
      <c r="P97" s="113"/>
      <c r="Q97" s="113"/>
      <c r="R97" s="113"/>
      <c r="S97" s="113"/>
      <c r="T97" s="113"/>
    </row>
    <row r="98" spans="3:20" ht="23.25" x14ac:dyDescent="0.5">
      <c r="C98" s="108"/>
      <c r="D98" s="108"/>
      <c r="E98" s="108"/>
      <c r="F98" s="108"/>
      <c r="G98" s="108"/>
      <c r="H98" s="108"/>
      <c r="I98" s="113"/>
      <c r="J98" s="113"/>
      <c r="K98" s="113"/>
      <c r="L98" s="113"/>
      <c r="M98" s="113"/>
      <c r="N98" s="113"/>
      <c r="O98" s="113"/>
      <c r="P98" s="113"/>
      <c r="Q98" s="113"/>
      <c r="R98" s="113"/>
      <c r="S98" s="113"/>
      <c r="T98" s="113"/>
    </row>
    <row r="99" spans="3:20" ht="23.25" x14ac:dyDescent="0.5">
      <c r="C99" s="108"/>
      <c r="D99" s="108"/>
      <c r="E99" s="108"/>
      <c r="F99" s="108"/>
      <c r="G99" s="108"/>
      <c r="H99" s="108"/>
      <c r="I99" s="113"/>
      <c r="J99" s="113"/>
      <c r="K99" s="113"/>
      <c r="L99" s="113"/>
      <c r="M99" s="113"/>
      <c r="N99" s="113"/>
      <c r="O99" s="113"/>
      <c r="P99" s="113"/>
      <c r="Q99" s="113"/>
      <c r="R99" s="113"/>
      <c r="S99" s="113"/>
      <c r="T99" s="113"/>
    </row>
    <row r="100" spans="3:20" ht="23.25" x14ac:dyDescent="0.5">
      <c r="C100" s="108"/>
      <c r="D100" s="108"/>
      <c r="E100" s="108"/>
      <c r="F100" s="108"/>
      <c r="G100" s="108"/>
      <c r="H100" s="108"/>
      <c r="I100" s="113"/>
      <c r="J100" s="113"/>
      <c r="K100" s="113"/>
      <c r="L100" s="113"/>
      <c r="M100" s="113"/>
      <c r="N100" s="113"/>
      <c r="O100" s="113"/>
      <c r="P100" s="113"/>
      <c r="Q100" s="113"/>
      <c r="R100" s="113"/>
      <c r="S100" s="113"/>
      <c r="T100" s="113"/>
    </row>
    <row r="101" spans="3:20" ht="23.25" x14ac:dyDescent="0.5">
      <c r="C101" s="108"/>
      <c r="D101" s="108"/>
      <c r="E101" s="108"/>
      <c r="F101" s="108"/>
      <c r="G101" s="108"/>
      <c r="H101" s="108"/>
      <c r="I101" s="113"/>
      <c r="J101" s="113"/>
      <c r="K101" s="113"/>
      <c r="L101" s="113"/>
      <c r="M101" s="113"/>
      <c r="N101" s="113"/>
      <c r="O101" s="113"/>
      <c r="P101" s="113"/>
      <c r="Q101" s="113"/>
      <c r="R101" s="113"/>
      <c r="S101" s="113"/>
      <c r="T101" s="113"/>
    </row>
    <row r="102" spans="3:20" ht="23.25" x14ac:dyDescent="0.5">
      <c r="C102" s="108"/>
      <c r="D102" s="108"/>
      <c r="E102" s="108"/>
      <c r="F102" s="108"/>
      <c r="G102" s="108"/>
      <c r="H102" s="108"/>
      <c r="I102" s="113"/>
      <c r="J102" s="113"/>
      <c r="K102" s="113"/>
      <c r="L102" s="113"/>
      <c r="M102" s="113"/>
      <c r="N102" s="113"/>
      <c r="O102" s="113"/>
      <c r="P102" s="113"/>
      <c r="Q102" s="113"/>
      <c r="R102" s="113"/>
      <c r="S102" s="113"/>
      <c r="T102" s="113"/>
    </row>
    <row r="103" spans="3:20" ht="23.25" x14ac:dyDescent="0.5">
      <c r="C103" s="108"/>
      <c r="D103" s="108"/>
      <c r="E103" s="108"/>
      <c r="F103" s="108"/>
      <c r="G103" s="108"/>
      <c r="H103" s="108"/>
      <c r="I103" s="113"/>
      <c r="J103" s="113"/>
      <c r="K103" s="113"/>
      <c r="L103" s="113"/>
      <c r="M103" s="113"/>
      <c r="N103" s="113"/>
      <c r="O103" s="113"/>
      <c r="P103" s="113"/>
      <c r="Q103" s="113"/>
      <c r="R103" s="113"/>
      <c r="S103" s="113"/>
      <c r="T103" s="113"/>
    </row>
    <row r="104" spans="3:20" ht="23.25" x14ac:dyDescent="0.5">
      <c r="C104" s="108"/>
      <c r="D104" s="108"/>
      <c r="E104" s="108"/>
      <c r="F104" s="108"/>
      <c r="G104" s="108"/>
      <c r="H104" s="108"/>
      <c r="I104" s="113"/>
      <c r="J104" s="113"/>
      <c r="K104" s="113"/>
      <c r="L104" s="113"/>
      <c r="M104" s="113"/>
      <c r="N104" s="113"/>
      <c r="O104" s="113"/>
      <c r="P104" s="113"/>
      <c r="Q104" s="113"/>
      <c r="R104" s="113"/>
      <c r="S104" s="113"/>
      <c r="T104" s="113"/>
    </row>
    <row r="105" spans="3:20" ht="23.25" x14ac:dyDescent="0.5">
      <c r="C105" s="108"/>
      <c r="D105" s="108"/>
      <c r="E105" s="108"/>
      <c r="F105" s="108"/>
      <c r="G105" s="108"/>
      <c r="H105" s="108"/>
      <c r="I105" s="113"/>
      <c r="J105" s="113"/>
      <c r="K105" s="113"/>
      <c r="L105" s="113"/>
      <c r="M105" s="113"/>
      <c r="N105" s="113"/>
      <c r="O105" s="113"/>
      <c r="P105" s="113"/>
      <c r="Q105" s="113"/>
      <c r="R105" s="113"/>
      <c r="S105" s="113"/>
      <c r="T105" s="113"/>
    </row>
    <row r="106" spans="3:20" ht="23.25" x14ac:dyDescent="0.5">
      <c r="C106" s="108"/>
      <c r="D106" s="108"/>
      <c r="E106" s="108"/>
      <c r="F106" s="108"/>
      <c r="G106" s="108"/>
      <c r="H106" s="108"/>
      <c r="I106" s="113"/>
      <c r="J106" s="113"/>
      <c r="K106" s="113"/>
      <c r="L106" s="113"/>
      <c r="M106" s="113"/>
      <c r="N106" s="113"/>
      <c r="O106" s="113"/>
      <c r="P106" s="113"/>
      <c r="Q106" s="113"/>
      <c r="R106" s="113"/>
      <c r="S106" s="113"/>
      <c r="T106" s="113"/>
    </row>
    <row r="107" spans="3:20" ht="23.25" x14ac:dyDescent="0.5">
      <c r="C107" s="108"/>
      <c r="D107" s="108"/>
      <c r="E107" s="108"/>
      <c r="F107" s="108"/>
      <c r="G107" s="108"/>
      <c r="H107" s="108"/>
      <c r="I107" s="113"/>
      <c r="J107" s="113"/>
      <c r="K107" s="113"/>
      <c r="L107" s="113"/>
      <c r="M107" s="113"/>
      <c r="N107" s="113"/>
      <c r="O107" s="113"/>
      <c r="P107" s="113"/>
      <c r="Q107" s="113"/>
      <c r="R107" s="113"/>
      <c r="S107" s="113"/>
      <c r="T107" s="113"/>
    </row>
    <row r="108" spans="3:20" ht="23.25" x14ac:dyDescent="0.5">
      <c r="C108" s="108"/>
      <c r="D108" s="108"/>
      <c r="E108" s="108"/>
      <c r="F108" s="108"/>
      <c r="G108" s="108"/>
      <c r="H108" s="108"/>
      <c r="I108" s="113"/>
      <c r="J108" s="113"/>
      <c r="K108" s="113"/>
      <c r="L108" s="113"/>
      <c r="M108" s="113"/>
      <c r="N108" s="113"/>
      <c r="O108" s="113"/>
      <c r="P108" s="113"/>
      <c r="Q108" s="113"/>
      <c r="R108" s="113"/>
      <c r="S108" s="113"/>
      <c r="T108" s="113"/>
    </row>
    <row r="109" spans="3:20" ht="23.25" x14ac:dyDescent="0.5">
      <c r="C109" s="108"/>
      <c r="D109" s="108"/>
      <c r="E109" s="108"/>
      <c r="F109" s="108"/>
      <c r="G109" s="108"/>
      <c r="H109" s="108"/>
      <c r="I109" s="113"/>
      <c r="J109" s="113"/>
      <c r="K109" s="113"/>
      <c r="L109" s="113"/>
      <c r="M109" s="113"/>
      <c r="N109" s="113"/>
      <c r="O109" s="113"/>
      <c r="P109" s="113"/>
      <c r="Q109" s="113"/>
      <c r="R109" s="113"/>
      <c r="S109" s="113"/>
      <c r="T109" s="113"/>
    </row>
    <row r="110" spans="3:20" ht="23.25" x14ac:dyDescent="0.5">
      <c r="C110" s="108"/>
      <c r="D110" s="108"/>
      <c r="E110" s="108"/>
      <c r="F110" s="108"/>
      <c r="G110" s="108"/>
      <c r="H110" s="108"/>
      <c r="I110" s="113"/>
      <c r="J110" s="113"/>
      <c r="K110" s="113"/>
      <c r="L110" s="113"/>
      <c r="M110" s="113"/>
      <c r="N110" s="113"/>
      <c r="O110" s="113"/>
      <c r="P110" s="113"/>
      <c r="Q110" s="113"/>
      <c r="R110" s="113"/>
      <c r="S110" s="113"/>
      <c r="T110" s="113"/>
    </row>
    <row r="111" spans="3:20" ht="23.25" x14ac:dyDescent="0.5">
      <c r="C111" s="108"/>
      <c r="D111" s="108"/>
      <c r="E111" s="108"/>
      <c r="F111" s="108"/>
      <c r="G111" s="108"/>
      <c r="H111" s="108"/>
      <c r="I111" s="113"/>
      <c r="J111" s="113"/>
      <c r="K111" s="113"/>
      <c r="L111" s="113"/>
      <c r="M111" s="113"/>
      <c r="N111" s="113"/>
      <c r="O111" s="113"/>
      <c r="P111" s="113"/>
      <c r="Q111" s="113"/>
      <c r="R111" s="113"/>
      <c r="S111" s="113"/>
      <c r="T111" s="113"/>
    </row>
    <row r="112" spans="3:20" ht="23.25" x14ac:dyDescent="0.5">
      <c r="C112" s="108"/>
      <c r="D112" s="108"/>
      <c r="E112" s="108"/>
      <c r="F112" s="108"/>
      <c r="G112" s="108"/>
      <c r="H112" s="108"/>
      <c r="I112" s="113"/>
      <c r="J112" s="113"/>
      <c r="K112" s="113"/>
      <c r="L112" s="113"/>
      <c r="M112" s="113"/>
      <c r="N112" s="113"/>
      <c r="O112" s="113"/>
      <c r="P112" s="113"/>
      <c r="Q112" s="113"/>
      <c r="R112" s="113"/>
      <c r="S112" s="113"/>
      <c r="T112" s="113"/>
    </row>
    <row r="113" spans="3:20" ht="23.25" x14ac:dyDescent="0.5">
      <c r="C113" s="108"/>
      <c r="D113" s="108"/>
      <c r="E113" s="108"/>
      <c r="F113" s="108"/>
      <c r="G113" s="108"/>
      <c r="H113" s="108"/>
      <c r="I113" s="113"/>
      <c r="J113" s="113"/>
      <c r="K113" s="113"/>
      <c r="L113" s="113"/>
      <c r="M113" s="113"/>
      <c r="N113" s="113"/>
      <c r="O113" s="113"/>
      <c r="P113" s="113"/>
      <c r="Q113" s="113"/>
      <c r="R113" s="113"/>
      <c r="S113" s="113"/>
      <c r="T113" s="113"/>
    </row>
    <row r="114" spans="3:20" ht="23.25" x14ac:dyDescent="0.5">
      <c r="C114" s="108"/>
      <c r="D114" s="108"/>
      <c r="E114" s="108"/>
      <c r="F114" s="108"/>
      <c r="G114" s="108"/>
      <c r="H114" s="108"/>
      <c r="I114" s="113"/>
      <c r="J114" s="113"/>
      <c r="K114" s="113"/>
      <c r="L114" s="113"/>
      <c r="M114" s="113"/>
      <c r="N114" s="113"/>
      <c r="O114" s="113"/>
      <c r="P114" s="113"/>
      <c r="Q114" s="113"/>
      <c r="R114" s="113"/>
      <c r="S114" s="113"/>
      <c r="T114" s="113"/>
    </row>
    <row r="115" spans="3:20" ht="23.25" x14ac:dyDescent="0.5">
      <c r="C115" s="108"/>
      <c r="D115" s="108"/>
      <c r="E115" s="108"/>
      <c r="F115" s="108"/>
      <c r="G115" s="108"/>
      <c r="H115" s="108"/>
      <c r="I115" s="113"/>
      <c r="J115" s="113"/>
      <c r="K115" s="113"/>
      <c r="L115" s="113"/>
      <c r="M115" s="113"/>
      <c r="N115" s="113"/>
      <c r="O115" s="113"/>
      <c r="P115" s="113"/>
      <c r="Q115" s="113"/>
      <c r="R115" s="113"/>
      <c r="S115" s="113"/>
      <c r="T115" s="113"/>
    </row>
    <row r="116" spans="3:20" ht="23.25" x14ac:dyDescent="0.5">
      <c r="C116" s="108"/>
      <c r="D116" s="108"/>
      <c r="E116" s="108"/>
      <c r="F116" s="108"/>
      <c r="G116" s="108"/>
      <c r="H116" s="108"/>
      <c r="I116" s="113"/>
      <c r="J116" s="113"/>
      <c r="K116" s="113"/>
      <c r="L116" s="113"/>
      <c r="M116" s="113"/>
      <c r="N116" s="113"/>
      <c r="O116" s="113"/>
      <c r="P116" s="113"/>
      <c r="Q116" s="113"/>
      <c r="R116" s="113"/>
      <c r="S116" s="113"/>
      <c r="T116" s="113"/>
    </row>
    <row r="117" spans="3:20" ht="23.25" x14ac:dyDescent="0.5">
      <c r="C117" s="108"/>
      <c r="D117" s="108"/>
      <c r="E117" s="108"/>
      <c r="F117" s="108"/>
      <c r="G117" s="108"/>
      <c r="H117" s="108"/>
      <c r="I117" s="113"/>
      <c r="J117" s="113"/>
      <c r="K117" s="113"/>
      <c r="L117" s="113"/>
      <c r="M117" s="113"/>
      <c r="N117" s="113"/>
      <c r="O117" s="113"/>
      <c r="P117" s="113"/>
      <c r="Q117" s="113"/>
      <c r="R117" s="113"/>
      <c r="S117" s="113"/>
      <c r="T117" s="113"/>
    </row>
    <row r="118" spans="3:20" ht="23.25" x14ac:dyDescent="0.5">
      <c r="C118" s="108"/>
      <c r="D118" s="108"/>
      <c r="E118" s="108"/>
      <c r="F118" s="108"/>
      <c r="G118" s="108"/>
      <c r="H118" s="108"/>
      <c r="I118" s="113"/>
      <c r="J118" s="113"/>
      <c r="K118" s="113"/>
      <c r="L118" s="113"/>
      <c r="M118" s="113"/>
      <c r="N118" s="113"/>
      <c r="O118" s="113"/>
      <c r="P118" s="113"/>
      <c r="Q118" s="113"/>
      <c r="R118" s="113"/>
      <c r="S118" s="113"/>
      <c r="T118" s="113"/>
    </row>
    <row r="119" spans="3:20" ht="23.25" x14ac:dyDescent="0.5">
      <c r="C119" s="108"/>
      <c r="D119" s="108"/>
      <c r="E119" s="108"/>
      <c r="F119" s="108"/>
      <c r="G119" s="108"/>
      <c r="H119" s="108"/>
      <c r="I119" s="113"/>
      <c r="J119" s="113"/>
      <c r="K119" s="113"/>
      <c r="L119" s="113"/>
      <c r="M119" s="113"/>
      <c r="N119" s="113"/>
      <c r="O119" s="113"/>
      <c r="P119" s="113"/>
      <c r="Q119" s="113"/>
      <c r="R119" s="113"/>
      <c r="S119" s="113"/>
      <c r="T119" s="113"/>
    </row>
    <row r="120" spans="3:20" ht="23.25" x14ac:dyDescent="0.5">
      <c r="C120" s="108"/>
      <c r="D120" s="108"/>
      <c r="E120" s="108"/>
      <c r="F120" s="108"/>
      <c r="G120" s="108"/>
      <c r="H120" s="108"/>
      <c r="I120" s="113"/>
      <c r="J120" s="113"/>
      <c r="K120" s="113"/>
      <c r="L120" s="113"/>
      <c r="M120" s="113"/>
      <c r="N120" s="113"/>
      <c r="O120" s="113"/>
      <c r="P120" s="113"/>
      <c r="Q120" s="113"/>
      <c r="R120" s="113"/>
      <c r="S120" s="113"/>
      <c r="T120" s="113"/>
    </row>
    <row r="121" spans="3:20" ht="23.25" x14ac:dyDescent="0.5">
      <c r="C121" s="108"/>
      <c r="D121" s="108"/>
      <c r="E121" s="108"/>
      <c r="F121" s="108"/>
      <c r="G121" s="108"/>
      <c r="H121" s="108"/>
      <c r="I121" s="113"/>
      <c r="J121" s="113"/>
      <c r="K121" s="113"/>
      <c r="L121" s="113"/>
      <c r="M121" s="113"/>
      <c r="N121" s="113"/>
      <c r="O121" s="113"/>
      <c r="P121" s="113"/>
      <c r="Q121" s="113"/>
      <c r="R121" s="113"/>
      <c r="S121" s="113"/>
      <c r="T121" s="113"/>
    </row>
    <row r="122" spans="3:20" ht="23.25" x14ac:dyDescent="0.5">
      <c r="C122" s="108"/>
      <c r="D122" s="108"/>
      <c r="E122" s="108"/>
      <c r="F122" s="108"/>
      <c r="G122" s="108"/>
      <c r="H122" s="108"/>
      <c r="I122" s="113"/>
      <c r="J122" s="113"/>
      <c r="K122" s="113"/>
      <c r="L122" s="113"/>
      <c r="M122" s="113"/>
      <c r="N122" s="113"/>
      <c r="O122" s="113"/>
      <c r="P122" s="113"/>
      <c r="Q122" s="113"/>
      <c r="R122" s="113"/>
      <c r="S122" s="113"/>
      <c r="T122" s="113"/>
    </row>
    <row r="123" spans="3:20" ht="23.25" x14ac:dyDescent="0.5">
      <c r="C123" s="108"/>
      <c r="D123" s="108"/>
      <c r="E123" s="108"/>
      <c r="F123" s="108"/>
      <c r="G123" s="108"/>
      <c r="H123" s="108"/>
      <c r="I123" s="113"/>
      <c r="J123" s="113"/>
      <c r="K123" s="113"/>
      <c r="L123" s="113"/>
      <c r="M123" s="113"/>
      <c r="N123" s="113"/>
      <c r="O123" s="113"/>
      <c r="P123" s="113"/>
      <c r="Q123" s="113"/>
      <c r="R123" s="113"/>
      <c r="S123" s="113"/>
      <c r="T123" s="113"/>
    </row>
    <row r="124" spans="3:20" ht="23.25" x14ac:dyDescent="0.5">
      <c r="C124" s="108"/>
      <c r="D124" s="108"/>
      <c r="E124" s="108"/>
      <c r="F124" s="108"/>
      <c r="G124" s="108"/>
      <c r="H124" s="108"/>
      <c r="I124" s="113"/>
      <c r="J124" s="113"/>
      <c r="K124" s="113"/>
      <c r="L124" s="113"/>
      <c r="M124" s="113"/>
      <c r="N124" s="113"/>
      <c r="O124" s="113"/>
      <c r="P124" s="113"/>
      <c r="Q124" s="113"/>
      <c r="R124" s="113"/>
      <c r="S124" s="113"/>
      <c r="T124" s="113"/>
    </row>
    <row r="125" spans="3:20" ht="23.25" x14ac:dyDescent="0.5">
      <c r="C125" s="108"/>
      <c r="D125" s="108"/>
      <c r="E125" s="108"/>
      <c r="F125" s="108"/>
      <c r="G125" s="108"/>
      <c r="H125" s="108"/>
      <c r="I125" s="113"/>
      <c r="J125" s="113"/>
      <c r="K125" s="113"/>
      <c r="L125" s="113"/>
      <c r="M125" s="113"/>
      <c r="N125" s="113"/>
      <c r="O125" s="113"/>
      <c r="P125" s="113"/>
      <c r="Q125" s="113"/>
      <c r="R125" s="113"/>
      <c r="S125" s="113"/>
      <c r="T125" s="113"/>
    </row>
    <row r="126" spans="3:20" ht="23.25" x14ac:dyDescent="0.5">
      <c r="C126" s="108"/>
      <c r="D126" s="108"/>
      <c r="E126" s="108"/>
      <c r="F126" s="108"/>
      <c r="G126" s="108"/>
      <c r="H126" s="108"/>
      <c r="I126" s="113"/>
      <c r="J126" s="113"/>
      <c r="K126" s="113"/>
      <c r="L126" s="113"/>
      <c r="M126" s="113"/>
      <c r="N126" s="113"/>
      <c r="O126" s="113"/>
      <c r="P126" s="113"/>
      <c r="Q126" s="113"/>
      <c r="R126" s="113"/>
      <c r="S126" s="113"/>
      <c r="T126" s="113"/>
    </row>
    <row r="127" spans="3:20" x14ac:dyDescent="0.5">
      <c r="C127" s="108"/>
      <c r="D127" s="108"/>
      <c r="E127" s="108"/>
      <c r="F127" s="108"/>
      <c r="G127" s="108"/>
      <c r="H127" s="108"/>
      <c r="I127" s="108"/>
      <c r="J127" s="108"/>
      <c r="K127" s="108"/>
      <c r="L127" s="108"/>
      <c r="M127" s="108"/>
      <c r="N127" s="108"/>
      <c r="O127" s="108"/>
      <c r="P127" s="108"/>
      <c r="Q127" s="108"/>
      <c r="R127" s="108"/>
      <c r="S127" s="108"/>
      <c r="T127" s="108"/>
    </row>
    <row r="128" spans="3:20" x14ac:dyDescent="0.5">
      <c r="C128" s="108"/>
      <c r="D128" s="108"/>
      <c r="E128" s="108"/>
      <c r="F128" s="108"/>
      <c r="G128" s="108"/>
      <c r="H128" s="108"/>
      <c r="I128" s="108"/>
      <c r="J128" s="108"/>
      <c r="K128" s="108"/>
      <c r="L128" s="108"/>
      <c r="M128" s="108"/>
      <c r="N128" s="108"/>
      <c r="O128" s="108"/>
      <c r="P128" s="108"/>
      <c r="Q128" s="108"/>
      <c r="R128" s="108"/>
      <c r="S128" s="108"/>
      <c r="T128" s="108"/>
    </row>
    <row r="129" spans="3:20" x14ac:dyDescent="0.5">
      <c r="C129" s="108"/>
      <c r="D129" s="108"/>
      <c r="E129" s="108"/>
      <c r="F129" s="108"/>
      <c r="G129" s="108"/>
      <c r="H129" s="108"/>
      <c r="I129" s="108"/>
      <c r="J129" s="108"/>
      <c r="K129" s="108"/>
      <c r="L129" s="108"/>
      <c r="M129" s="108"/>
      <c r="N129" s="108"/>
      <c r="O129" s="108"/>
      <c r="P129" s="108"/>
      <c r="Q129" s="108"/>
      <c r="R129" s="108"/>
      <c r="S129" s="108"/>
      <c r="T129" s="108"/>
    </row>
    <row r="130" spans="3:20" x14ac:dyDescent="0.5">
      <c r="C130" s="108"/>
      <c r="D130" s="108"/>
      <c r="E130" s="108"/>
      <c r="F130" s="108"/>
      <c r="G130" s="108"/>
      <c r="H130" s="108"/>
      <c r="I130" s="108"/>
      <c r="J130" s="108"/>
      <c r="K130" s="108"/>
      <c r="L130" s="108"/>
      <c r="M130" s="108"/>
      <c r="N130" s="108"/>
      <c r="O130" s="108"/>
      <c r="P130" s="108"/>
      <c r="Q130" s="108"/>
      <c r="R130" s="108"/>
      <c r="S130" s="108"/>
      <c r="T130" s="108"/>
    </row>
    <row r="131" spans="3:20" x14ac:dyDescent="0.5">
      <c r="C131" s="108"/>
      <c r="D131" s="108"/>
      <c r="E131" s="108"/>
      <c r="F131" s="108"/>
      <c r="G131" s="108"/>
      <c r="H131" s="108"/>
      <c r="I131" s="108"/>
      <c r="J131" s="108"/>
      <c r="K131" s="108"/>
      <c r="L131" s="108"/>
      <c r="M131" s="108"/>
      <c r="N131" s="108"/>
      <c r="O131" s="108"/>
      <c r="P131" s="108"/>
      <c r="Q131" s="108"/>
      <c r="R131" s="108"/>
      <c r="S131" s="108"/>
      <c r="T131" s="108"/>
    </row>
    <row r="132" spans="3:20" x14ac:dyDescent="0.5">
      <c r="C132" s="108"/>
      <c r="D132" s="108"/>
      <c r="E132" s="108"/>
      <c r="F132" s="108"/>
      <c r="G132" s="108"/>
      <c r="H132" s="108"/>
      <c r="I132" s="108"/>
      <c r="J132" s="108"/>
      <c r="K132" s="108"/>
      <c r="L132" s="108"/>
      <c r="M132" s="108"/>
      <c r="N132" s="108"/>
      <c r="O132" s="108"/>
      <c r="P132" s="108"/>
      <c r="Q132" s="108"/>
      <c r="R132" s="108"/>
      <c r="S132" s="108"/>
      <c r="T132" s="108"/>
    </row>
    <row r="133" spans="3:20" x14ac:dyDescent="0.5">
      <c r="C133" s="108"/>
      <c r="D133" s="108"/>
      <c r="E133" s="108"/>
      <c r="F133" s="108"/>
      <c r="G133" s="108"/>
      <c r="H133" s="108"/>
      <c r="I133" s="108"/>
      <c r="J133" s="108"/>
      <c r="K133" s="108"/>
      <c r="L133" s="108"/>
      <c r="M133" s="108"/>
      <c r="N133" s="108"/>
      <c r="O133" s="108"/>
      <c r="P133" s="108"/>
      <c r="Q133" s="108"/>
      <c r="R133" s="108"/>
      <c r="S133" s="108"/>
      <c r="T133" s="108"/>
    </row>
    <row r="134" spans="3:20" x14ac:dyDescent="0.5">
      <c r="C134" s="108"/>
      <c r="D134" s="108"/>
      <c r="E134" s="108"/>
      <c r="F134" s="108"/>
      <c r="G134" s="108"/>
      <c r="H134" s="108"/>
      <c r="I134" s="108"/>
      <c r="J134" s="108"/>
      <c r="K134" s="108"/>
      <c r="L134" s="108"/>
      <c r="M134" s="108"/>
      <c r="N134" s="108"/>
      <c r="O134" s="108"/>
      <c r="P134" s="108"/>
      <c r="Q134" s="108"/>
      <c r="R134" s="108"/>
      <c r="S134" s="108"/>
      <c r="T134" s="108"/>
    </row>
    <row r="135" spans="3:20" x14ac:dyDescent="0.5">
      <c r="C135" s="108"/>
      <c r="D135" s="108"/>
      <c r="E135" s="108"/>
      <c r="F135" s="108"/>
      <c r="G135" s="108"/>
      <c r="H135" s="108"/>
      <c r="I135" s="108"/>
      <c r="J135" s="108"/>
      <c r="K135" s="108"/>
      <c r="L135" s="108"/>
      <c r="M135" s="108"/>
      <c r="N135" s="108"/>
      <c r="O135" s="108"/>
      <c r="P135" s="108"/>
      <c r="Q135" s="108"/>
      <c r="R135" s="108"/>
      <c r="S135" s="108"/>
      <c r="T135" s="108"/>
    </row>
    <row r="136" spans="3:20" x14ac:dyDescent="0.5">
      <c r="C136" s="108"/>
      <c r="D136" s="108"/>
      <c r="E136" s="108"/>
      <c r="F136" s="108"/>
      <c r="G136" s="108"/>
      <c r="H136" s="108"/>
      <c r="I136" s="108"/>
      <c r="J136" s="108"/>
      <c r="K136" s="108"/>
      <c r="L136" s="108"/>
      <c r="M136" s="108"/>
      <c r="N136" s="108"/>
      <c r="O136" s="108"/>
      <c r="P136" s="108"/>
      <c r="Q136" s="108"/>
      <c r="R136" s="108"/>
      <c r="S136" s="108"/>
      <c r="T136" s="108"/>
    </row>
    <row r="137" spans="3:20" x14ac:dyDescent="0.5">
      <c r="C137" s="108"/>
      <c r="D137" s="108"/>
      <c r="E137" s="108"/>
      <c r="F137" s="108"/>
      <c r="G137" s="108"/>
      <c r="H137" s="108"/>
      <c r="I137" s="108"/>
      <c r="J137" s="108"/>
      <c r="K137" s="108"/>
      <c r="L137" s="108"/>
      <c r="M137" s="108"/>
      <c r="N137" s="108"/>
      <c r="O137" s="108"/>
      <c r="P137" s="108"/>
      <c r="Q137" s="108"/>
      <c r="R137" s="108"/>
      <c r="S137" s="108"/>
      <c r="T137" s="108"/>
    </row>
    <row r="138" spans="3:20" x14ac:dyDescent="0.5">
      <c r="C138" s="108"/>
      <c r="D138" s="108"/>
      <c r="E138" s="108"/>
      <c r="F138" s="108"/>
      <c r="G138" s="108"/>
      <c r="H138" s="108"/>
      <c r="I138" s="108"/>
      <c r="J138" s="108"/>
      <c r="K138" s="108"/>
      <c r="L138" s="108"/>
      <c r="M138" s="108"/>
      <c r="N138" s="108"/>
      <c r="O138" s="108"/>
      <c r="P138" s="108"/>
      <c r="Q138" s="108"/>
      <c r="R138" s="108"/>
      <c r="S138" s="108"/>
      <c r="T138" s="108"/>
    </row>
    <row r="139" spans="3:20" x14ac:dyDescent="0.5">
      <c r="C139" s="108"/>
      <c r="D139" s="108"/>
      <c r="E139" s="108"/>
      <c r="F139" s="108"/>
      <c r="G139" s="108"/>
      <c r="H139" s="108"/>
      <c r="I139" s="108"/>
      <c r="J139" s="108"/>
      <c r="K139" s="108"/>
      <c r="L139" s="108"/>
      <c r="M139" s="108"/>
      <c r="N139" s="108"/>
      <c r="O139" s="108"/>
      <c r="P139" s="108"/>
      <c r="Q139" s="108"/>
      <c r="R139" s="108"/>
      <c r="S139" s="108"/>
      <c r="T139" s="108"/>
    </row>
    <row r="140" spans="3:20" x14ac:dyDescent="0.5">
      <c r="C140" s="108"/>
      <c r="D140" s="108"/>
      <c r="E140" s="108"/>
      <c r="F140" s="108"/>
      <c r="G140" s="108"/>
      <c r="H140" s="108"/>
      <c r="I140" s="108"/>
      <c r="J140" s="108"/>
      <c r="K140" s="108"/>
      <c r="L140" s="108"/>
      <c r="M140" s="108"/>
      <c r="N140" s="108"/>
      <c r="O140" s="108"/>
      <c r="P140" s="108"/>
      <c r="Q140" s="108"/>
      <c r="R140" s="108"/>
      <c r="S140" s="108"/>
      <c r="T140" s="108"/>
    </row>
    <row r="141" spans="3:20" x14ac:dyDescent="0.5">
      <c r="C141" s="108"/>
      <c r="D141" s="108"/>
      <c r="E141" s="108"/>
      <c r="F141" s="108"/>
      <c r="G141" s="108"/>
      <c r="H141" s="108"/>
      <c r="I141" s="108"/>
      <c r="J141" s="108"/>
      <c r="K141" s="108"/>
      <c r="L141" s="108"/>
      <c r="M141" s="108"/>
      <c r="N141" s="108"/>
      <c r="O141" s="108"/>
      <c r="P141" s="108"/>
      <c r="Q141" s="108"/>
      <c r="R141" s="108"/>
      <c r="S141" s="108"/>
      <c r="T141" s="108"/>
    </row>
    <row r="142" spans="3:20" x14ac:dyDescent="0.5">
      <c r="C142" s="108"/>
      <c r="D142" s="108"/>
      <c r="E142" s="108"/>
      <c r="F142" s="108"/>
      <c r="G142" s="108"/>
      <c r="H142" s="108"/>
      <c r="I142" s="108"/>
      <c r="J142" s="108"/>
      <c r="K142" s="108"/>
      <c r="L142" s="108"/>
      <c r="M142" s="108"/>
      <c r="N142" s="108"/>
      <c r="O142" s="108"/>
      <c r="P142" s="108"/>
      <c r="Q142" s="108"/>
      <c r="R142" s="108"/>
      <c r="S142" s="108"/>
      <c r="T142" s="108"/>
    </row>
    <row r="143" spans="3:20" x14ac:dyDescent="0.5">
      <c r="C143" s="108"/>
      <c r="D143" s="108"/>
      <c r="E143" s="108"/>
      <c r="F143" s="108"/>
      <c r="G143" s="108"/>
      <c r="H143" s="108"/>
      <c r="I143" s="108"/>
      <c r="J143" s="108"/>
      <c r="K143" s="108"/>
      <c r="L143" s="108"/>
      <c r="M143" s="108"/>
      <c r="N143" s="108"/>
      <c r="O143" s="108"/>
      <c r="P143" s="108"/>
      <c r="Q143" s="108"/>
      <c r="R143" s="108"/>
      <c r="S143" s="108"/>
      <c r="T143" s="108"/>
    </row>
    <row r="144" spans="3:20" x14ac:dyDescent="0.5">
      <c r="C144" s="108"/>
      <c r="D144" s="108"/>
      <c r="E144" s="108"/>
      <c r="F144" s="108"/>
      <c r="G144" s="108"/>
      <c r="H144" s="108"/>
      <c r="I144" s="108"/>
      <c r="J144" s="108"/>
      <c r="K144" s="108"/>
      <c r="L144" s="108"/>
      <c r="M144" s="108"/>
      <c r="N144" s="108"/>
      <c r="O144" s="108"/>
      <c r="P144" s="108"/>
      <c r="Q144" s="108"/>
      <c r="R144" s="108"/>
      <c r="S144" s="108"/>
      <c r="T144" s="108"/>
    </row>
    <row r="145" spans="3:20" x14ac:dyDescent="0.5">
      <c r="C145" s="108"/>
      <c r="D145" s="108"/>
      <c r="E145" s="108"/>
      <c r="F145" s="108"/>
      <c r="G145" s="108"/>
      <c r="H145" s="108"/>
      <c r="I145" s="108"/>
      <c r="J145" s="108"/>
      <c r="K145" s="108"/>
      <c r="L145" s="108"/>
      <c r="M145" s="108"/>
      <c r="N145" s="108"/>
      <c r="O145" s="108"/>
      <c r="P145" s="108"/>
      <c r="Q145" s="108"/>
      <c r="R145" s="108"/>
      <c r="S145" s="108"/>
      <c r="T145" s="108"/>
    </row>
    <row r="146" spans="3:20" x14ac:dyDescent="0.5">
      <c r="C146" s="108"/>
      <c r="D146" s="108"/>
      <c r="E146" s="108"/>
      <c r="F146" s="108"/>
      <c r="G146" s="108"/>
      <c r="H146" s="108"/>
      <c r="I146" s="108"/>
      <c r="J146" s="108"/>
      <c r="K146" s="108"/>
      <c r="L146" s="108"/>
      <c r="M146" s="108"/>
      <c r="N146" s="108"/>
      <c r="O146" s="108"/>
      <c r="P146" s="108"/>
      <c r="Q146" s="108"/>
      <c r="R146" s="108"/>
      <c r="S146" s="108"/>
      <c r="T146" s="108"/>
    </row>
    <row r="147" spans="3:20" x14ac:dyDescent="0.5">
      <c r="C147" s="108"/>
      <c r="D147" s="108"/>
      <c r="E147" s="108"/>
      <c r="F147" s="108"/>
      <c r="G147" s="108"/>
      <c r="H147" s="108"/>
      <c r="I147" s="108"/>
      <c r="J147" s="108"/>
      <c r="K147" s="108"/>
      <c r="L147" s="108"/>
      <c r="M147" s="108"/>
      <c r="N147" s="108"/>
      <c r="O147" s="108"/>
      <c r="P147" s="108"/>
      <c r="Q147" s="108"/>
      <c r="R147" s="108"/>
      <c r="S147" s="108"/>
      <c r="T147" s="108"/>
    </row>
    <row r="148" spans="3:20" x14ac:dyDescent="0.5">
      <c r="C148" s="108"/>
      <c r="D148" s="108"/>
      <c r="E148" s="108"/>
      <c r="F148" s="108"/>
      <c r="G148" s="108"/>
      <c r="H148" s="108"/>
      <c r="I148" s="108"/>
      <c r="J148" s="108"/>
      <c r="K148" s="108"/>
      <c r="L148" s="108"/>
      <c r="M148" s="108"/>
      <c r="N148" s="108"/>
      <c r="O148" s="108"/>
      <c r="P148" s="108"/>
      <c r="Q148" s="108"/>
      <c r="R148" s="108"/>
      <c r="S148" s="108"/>
      <c r="T148" s="108"/>
    </row>
    <row r="149" spans="3:20" x14ac:dyDescent="0.5">
      <c r="C149" s="108"/>
      <c r="D149" s="108"/>
      <c r="E149" s="108"/>
      <c r="F149" s="108"/>
      <c r="G149" s="108"/>
      <c r="H149" s="108"/>
      <c r="I149" s="108"/>
      <c r="J149" s="108"/>
      <c r="K149" s="108"/>
      <c r="L149" s="108"/>
      <c r="M149" s="108"/>
      <c r="N149" s="108"/>
      <c r="O149" s="108"/>
      <c r="P149" s="108"/>
      <c r="Q149" s="108"/>
      <c r="R149" s="108"/>
      <c r="S149" s="108"/>
      <c r="T149" s="108"/>
    </row>
    <row r="150" spans="3:20" x14ac:dyDescent="0.5">
      <c r="C150" s="108"/>
      <c r="D150" s="108"/>
      <c r="E150" s="108"/>
      <c r="F150" s="108"/>
      <c r="G150" s="108"/>
      <c r="H150" s="108"/>
      <c r="I150" s="108"/>
      <c r="J150" s="108"/>
      <c r="K150" s="108"/>
      <c r="L150" s="108"/>
      <c r="M150" s="108"/>
      <c r="N150" s="108"/>
      <c r="O150" s="108"/>
      <c r="P150" s="108"/>
      <c r="Q150" s="108"/>
      <c r="R150" s="108"/>
      <c r="S150" s="108"/>
      <c r="T150" s="108"/>
    </row>
    <row r="151" spans="3:20" x14ac:dyDescent="0.5">
      <c r="C151" s="108"/>
      <c r="D151" s="108"/>
      <c r="E151" s="108"/>
      <c r="F151" s="108"/>
      <c r="G151" s="108"/>
      <c r="H151" s="108"/>
      <c r="I151" s="108"/>
      <c r="J151" s="108"/>
      <c r="K151" s="108"/>
      <c r="L151" s="108"/>
      <c r="M151" s="108"/>
      <c r="N151" s="108"/>
      <c r="O151" s="108"/>
      <c r="P151" s="108"/>
      <c r="Q151" s="108"/>
      <c r="R151" s="108"/>
      <c r="S151" s="108"/>
      <c r="T151" s="108"/>
    </row>
    <row r="152" spans="3:20" x14ac:dyDescent="0.5">
      <c r="C152" s="108"/>
      <c r="D152" s="108"/>
      <c r="E152" s="108"/>
      <c r="F152" s="108"/>
      <c r="G152" s="108"/>
      <c r="H152" s="108"/>
      <c r="I152" s="108"/>
      <c r="J152" s="108"/>
      <c r="K152" s="108"/>
      <c r="L152" s="108"/>
      <c r="M152" s="108"/>
      <c r="N152" s="108"/>
      <c r="O152" s="108"/>
      <c r="P152" s="108"/>
      <c r="Q152" s="108"/>
      <c r="R152" s="108"/>
      <c r="S152" s="108"/>
      <c r="T152" s="108"/>
    </row>
    <row r="153" spans="3:20" x14ac:dyDescent="0.5">
      <c r="C153" s="108"/>
      <c r="D153" s="108"/>
      <c r="E153" s="108"/>
      <c r="F153" s="108"/>
      <c r="G153" s="108"/>
      <c r="H153" s="108"/>
      <c r="I153" s="108"/>
      <c r="J153" s="108"/>
      <c r="K153" s="108"/>
      <c r="L153" s="108"/>
      <c r="M153" s="108"/>
      <c r="N153" s="108"/>
      <c r="O153" s="108"/>
      <c r="P153" s="108"/>
      <c r="Q153" s="108"/>
      <c r="R153" s="108"/>
      <c r="S153" s="108"/>
      <c r="T153" s="108"/>
    </row>
    <row r="154" spans="3:20" x14ac:dyDescent="0.5">
      <c r="C154" s="108"/>
      <c r="D154" s="108"/>
      <c r="E154" s="108"/>
      <c r="F154" s="108"/>
      <c r="G154" s="108"/>
      <c r="H154" s="108"/>
      <c r="I154" s="108"/>
      <c r="J154" s="108"/>
      <c r="K154" s="108"/>
      <c r="L154" s="108"/>
      <c r="M154" s="108"/>
      <c r="N154" s="108"/>
      <c r="O154" s="108"/>
      <c r="P154" s="108"/>
      <c r="Q154" s="108"/>
      <c r="R154" s="108"/>
      <c r="S154" s="108"/>
      <c r="T154" s="108"/>
    </row>
    <row r="155" spans="3:20" x14ac:dyDescent="0.5">
      <c r="C155" s="108"/>
      <c r="D155" s="108"/>
      <c r="E155" s="108"/>
      <c r="F155" s="108"/>
      <c r="G155" s="108"/>
      <c r="H155" s="108"/>
      <c r="I155" s="108"/>
      <c r="J155" s="108"/>
      <c r="K155" s="108"/>
      <c r="L155" s="108"/>
      <c r="M155" s="108"/>
      <c r="N155" s="108"/>
      <c r="O155" s="108"/>
      <c r="P155" s="108"/>
      <c r="Q155" s="108"/>
      <c r="R155" s="108"/>
      <c r="S155" s="108"/>
      <c r="T155" s="108"/>
    </row>
    <row r="156" spans="3:20" x14ac:dyDescent="0.5">
      <c r="C156" s="108"/>
      <c r="D156" s="108"/>
      <c r="E156" s="108"/>
      <c r="F156" s="108"/>
      <c r="G156" s="108"/>
      <c r="H156" s="108"/>
      <c r="I156" s="108"/>
      <c r="J156" s="108"/>
      <c r="K156" s="108"/>
      <c r="L156" s="108"/>
      <c r="M156" s="108"/>
      <c r="N156" s="108"/>
      <c r="O156" s="108"/>
      <c r="P156" s="108"/>
      <c r="Q156" s="108"/>
      <c r="R156" s="108"/>
      <c r="S156" s="108"/>
      <c r="T156" s="108"/>
    </row>
    <row r="157" spans="3:20" x14ac:dyDescent="0.5">
      <c r="C157" s="108"/>
      <c r="D157" s="108"/>
      <c r="E157" s="108"/>
      <c r="F157" s="108"/>
      <c r="G157" s="108"/>
      <c r="H157" s="108"/>
      <c r="I157" s="108"/>
      <c r="J157" s="108"/>
      <c r="K157" s="108"/>
      <c r="L157" s="108"/>
      <c r="M157" s="108"/>
      <c r="N157" s="108"/>
      <c r="O157" s="108"/>
      <c r="P157" s="108"/>
      <c r="Q157" s="108"/>
      <c r="R157" s="108"/>
      <c r="S157" s="108"/>
      <c r="T157" s="108"/>
    </row>
    <row r="158" spans="3:20" x14ac:dyDescent="0.5">
      <c r="C158" s="108"/>
      <c r="D158" s="108"/>
      <c r="E158" s="108"/>
      <c r="F158" s="108"/>
      <c r="G158" s="108"/>
      <c r="H158" s="108"/>
      <c r="I158" s="108"/>
      <c r="J158" s="108"/>
      <c r="K158" s="108"/>
      <c r="L158" s="108"/>
      <c r="M158" s="108"/>
      <c r="N158" s="108"/>
      <c r="O158" s="108"/>
      <c r="P158" s="108"/>
      <c r="Q158" s="108"/>
      <c r="R158" s="108"/>
      <c r="S158" s="108"/>
      <c r="T158" s="108"/>
    </row>
    <row r="159" spans="3:20" x14ac:dyDescent="0.5">
      <c r="C159" s="108"/>
      <c r="D159" s="108"/>
      <c r="E159" s="108"/>
      <c r="F159" s="108"/>
      <c r="G159" s="108"/>
      <c r="H159" s="108"/>
      <c r="I159" s="108"/>
      <c r="J159" s="108"/>
      <c r="K159" s="108"/>
      <c r="L159" s="108"/>
      <c r="M159" s="108"/>
      <c r="N159" s="108"/>
      <c r="O159" s="108"/>
      <c r="P159" s="108"/>
      <c r="Q159" s="108"/>
      <c r="R159" s="108"/>
      <c r="S159" s="108"/>
      <c r="T159" s="108"/>
    </row>
    <row r="160" spans="3:20" x14ac:dyDescent="0.5">
      <c r="C160" s="108"/>
      <c r="D160" s="108"/>
      <c r="E160" s="108"/>
      <c r="F160" s="108"/>
      <c r="G160" s="108"/>
      <c r="H160" s="108"/>
      <c r="I160" s="108"/>
      <c r="J160" s="108"/>
      <c r="K160" s="108"/>
      <c r="L160" s="108"/>
      <c r="M160" s="108"/>
      <c r="N160" s="108"/>
      <c r="O160" s="108"/>
      <c r="P160" s="108"/>
      <c r="Q160" s="108"/>
      <c r="R160" s="108"/>
      <c r="S160" s="108"/>
      <c r="T160" s="108"/>
    </row>
    <row r="161" spans="3:20" x14ac:dyDescent="0.5">
      <c r="C161" s="108"/>
      <c r="D161" s="108"/>
      <c r="E161" s="108"/>
      <c r="F161" s="108"/>
      <c r="G161" s="108"/>
      <c r="H161" s="108"/>
      <c r="I161" s="108"/>
      <c r="J161" s="108"/>
      <c r="K161" s="108"/>
      <c r="L161" s="108"/>
      <c r="M161" s="108"/>
      <c r="N161" s="108"/>
      <c r="O161" s="108"/>
      <c r="P161" s="108"/>
      <c r="Q161" s="108"/>
      <c r="R161" s="108"/>
      <c r="S161" s="108"/>
      <c r="T161" s="108"/>
    </row>
    <row r="162" spans="3:20" x14ac:dyDescent="0.5">
      <c r="C162" s="108"/>
      <c r="D162" s="108"/>
      <c r="E162" s="108"/>
      <c r="F162" s="108"/>
      <c r="G162" s="108"/>
      <c r="H162" s="108"/>
      <c r="I162" s="108"/>
      <c r="J162" s="108"/>
      <c r="K162" s="108"/>
      <c r="L162" s="108"/>
      <c r="M162" s="108"/>
      <c r="N162" s="108"/>
      <c r="O162" s="108"/>
      <c r="P162" s="108"/>
      <c r="Q162" s="108"/>
      <c r="R162" s="108"/>
      <c r="S162" s="108"/>
      <c r="T162" s="108"/>
    </row>
    <row r="163" spans="3:20" x14ac:dyDescent="0.5">
      <c r="C163" s="108"/>
      <c r="D163" s="108"/>
      <c r="E163" s="108"/>
      <c r="F163" s="108"/>
      <c r="G163" s="108"/>
      <c r="H163" s="108"/>
      <c r="I163" s="108"/>
      <c r="J163" s="108"/>
      <c r="K163" s="108"/>
      <c r="L163" s="108"/>
      <c r="M163" s="108"/>
      <c r="N163" s="108"/>
      <c r="O163" s="108"/>
      <c r="P163" s="108"/>
      <c r="Q163" s="108"/>
      <c r="R163" s="108"/>
      <c r="S163" s="108"/>
      <c r="T163" s="108"/>
    </row>
    <row r="164" spans="3:20" x14ac:dyDescent="0.5">
      <c r="C164" s="108"/>
      <c r="D164" s="108"/>
      <c r="E164" s="108"/>
      <c r="F164" s="108"/>
      <c r="G164" s="108"/>
      <c r="H164" s="108"/>
      <c r="I164" s="108"/>
      <c r="J164" s="108"/>
      <c r="K164" s="108"/>
      <c r="L164" s="108"/>
      <c r="M164" s="108"/>
      <c r="N164" s="108"/>
      <c r="O164" s="108"/>
      <c r="P164" s="108"/>
      <c r="Q164" s="108"/>
      <c r="R164" s="108"/>
      <c r="S164" s="108"/>
      <c r="T164" s="108"/>
    </row>
    <row r="165" spans="3:20" x14ac:dyDescent="0.5">
      <c r="C165" s="108"/>
      <c r="D165" s="108"/>
      <c r="E165" s="108"/>
      <c r="F165" s="108"/>
      <c r="G165" s="108"/>
      <c r="H165" s="108"/>
      <c r="I165" s="108"/>
      <c r="J165" s="108"/>
      <c r="K165" s="108"/>
      <c r="L165" s="108"/>
      <c r="M165" s="108"/>
      <c r="N165" s="108"/>
      <c r="O165" s="108"/>
      <c r="P165" s="108"/>
      <c r="Q165" s="108"/>
      <c r="R165" s="108"/>
      <c r="S165" s="108"/>
      <c r="T165" s="108"/>
    </row>
    <row r="166" spans="3:20" x14ac:dyDescent="0.5">
      <c r="C166" s="108"/>
      <c r="D166" s="108"/>
      <c r="E166" s="108"/>
      <c r="F166" s="108"/>
      <c r="G166" s="108"/>
      <c r="H166" s="108"/>
      <c r="I166" s="108"/>
      <c r="J166" s="108"/>
      <c r="K166" s="108"/>
      <c r="L166" s="108"/>
      <c r="M166" s="108"/>
      <c r="N166" s="108"/>
      <c r="O166" s="108"/>
      <c r="P166" s="108"/>
      <c r="Q166" s="108"/>
      <c r="R166" s="108"/>
      <c r="S166" s="108"/>
      <c r="T166" s="108"/>
    </row>
    <row r="167" spans="3:20" x14ac:dyDescent="0.5">
      <c r="C167" s="108"/>
      <c r="D167" s="108"/>
      <c r="E167" s="108"/>
      <c r="F167" s="108"/>
      <c r="G167" s="108"/>
      <c r="H167" s="108"/>
      <c r="I167" s="108"/>
      <c r="J167" s="108"/>
      <c r="K167" s="108"/>
      <c r="L167" s="108"/>
      <c r="M167" s="108"/>
      <c r="N167" s="108"/>
      <c r="O167" s="108"/>
      <c r="P167" s="108"/>
      <c r="Q167" s="108"/>
      <c r="R167" s="108"/>
      <c r="S167" s="108"/>
      <c r="T167" s="108"/>
    </row>
    <row r="168" spans="3:20" x14ac:dyDescent="0.5">
      <c r="C168" s="108"/>
      <c r="D168" s="108"/>
      <c r="E168" s="108"/>
      <c r="F168" s="108"/>
      <c r="G168" s="108"/>
      <c r="H168" s="108"/>
      <c r="I168" s="108"/>
      <c r="J168" s="108"/>
      <c r="K168" s="108"/>
      <c r="L168" s="108"/>
      <c r="M168" s="108"/>
      <c r="N168" s="108"/>
      <c r="O168" s="108"/>
      <c r="P168" s="108"/>
      <c r="Q168" s="108"/>
      <c r="R168" s="108"/>
      <c r="S168" s="108"/>
      <c r="T168" s="108"/>
    </row>
    <row r="169" spans="3:20" x14ac:dyDescent="0.5">
      <c r="C169" s="108"/>
      <c r="D169" s="108"/>
      <c r="E169" s="108"/>
      <c r="F169" s="108"/>
      <c r="G169" s="108"/>
      <c r="H169" s="108"/>
      <c r="I169" s="108"/>
      <c r="J169" s="108"/>
      <c r="K169" s="108"/>
      <c r="L169" s="108"/>
      <c r="M169" s="108"/>
      <c r="N169" s="108"/>
      <c r="O169" s="108"/>
      <c r="P169" s="108"/>
      <c r="Q169" s="108"/>
      <c r="R169" s="108"/>
      <c r="S169" s="108"/>
      <c r="T169" s="108"/>
    </row>
    <row r="170" spans="3:20" x14ac:dyDescent="0.5">
      <c r="C170" s="108"/>
      <c r="D170" s="108"/>
      <c r="E170" s="108"/>
      <c r="F170" s="108"/>
      <c r="G170" s="108"/>
      <c r="H170" s="108"/>
      <c r="I170" s="108"/>
      <c r="J170" s="108"/>
      <c r="K170" s="108"/>
      <c r="L170" s="108"/>
      <c r="M170" s="108"/>
      <c r="N170" s="108"/>
      <c r="O170" s="108"/>
      <c r="P170" s="108"/>
      <c r="Q170" s="108"/>
      <c r="R170" s="108"/>
      <c r="S170" s="108"/>
      <c r="T170" s="108"/>
    </row>
    <row r="171" spans="3:20" x14ac:dyDescent="0.5">
      <c r="C171" s="108"/>
      <c r="D171" s="108"/>
      <c r="E171" s="108"/>
      <c r="F171" s="108"/>
      <c r="G171" s="108"/>
      <c r="H171" s="108"/>
      <c r="I171" s="108"/>
      <c r="J171" s="108"/>
      <c r="K171" s="108"/>
      <c r="L171" s="108"/>
      <c r="M171" s="108"/>
      <c r="N171" s="108"/>
      <c r="O171" s="108"/>
      <c r="P171" s="108"/>
      <c r="Q171" s="108"/>
      <c r="R171" s="108"/>
      <c r="S171" s="108"/>
      <c r="T171" s="108"/>
    </row>
    <row r="172" spans="3:20" x14ac:dyDescent="0.5">
      <c r="C172" s="108"/>
      <c r="D172" s="108"/>
      <c r="E172" s="108"/>
      <c r="F172" s="108"/>
      <c r="G172" s="108"/>
      <c r="H172" s="108"/>
      <c r="I172" s="108"/>
      <c r="J172" s="108"/>
      <c r="K172" s="108"/>
      <c r="L172" s="108"/>
      <c r="M172" s="108"/>
      <c r="N172" s="108"/>
      <c r="O172" s="108"/>
      <c r="P172" s="108"/>
      <c r="Q172" s="108"/>
      <c r="R172" s="108"/>
      <c r="S172" s="108"/>
      <c r="T172" s="108"/>
    </row>
    <row r="173" spans="3:20" x14ac:dyDescent="0.5">
      <c r="C173" s="108"/>
      <c r="D173" s="108"/>
      <c r="E173" s="108"/>
      <c r="F173" s="108"/>
      <c r="G173" s="108"/>
      <c r="H173" s="108"/>
      <c r="I173" s="108"/>
      <c r="J173" s="108"/>
      <c r="K173" s="108"/>
      <c r="L173" s="108"/>
      <c r="M173" s="108"/>
      <c r="N173" s="108"/>
      <c r="O173" s="108"/>
      <c r="P173" s="108"/>
      <c r="Q173" s="108"/>
      <c r="R173" s="108"/>
      <c r="S173" s="108"/>
      <c r="T173" s="108"/>
    </row>
    <row r="174" spans="3:20" x14ac:dyDescent="0.5">
      <c r="C174" s="108"/>
      <c r="D174" s="108"/>
      <c r="E174" s="108"/>
      <c r="F174" s="108"/>
      <c r="G174" s="108"/>
      <c r="H174" s="108"/>
      <c r="I174" s="108"/>
      <c r="J174" s="108"/>
      <c r="K174" s="108"/>
      <c r="L174" s="108"/>
      <c r="M174" s="108"/>
      <c r="N174" s="108"/>
      <c r="O174" s="108"/>
      <c r="P174" s="108"/>
      <c r="Q174" s="108"/>
      <c r="R174" s="108"/>
      <c r="S174" s="108"/>
      <c r="T174" s="108"/>
    </row>
    <row r="175" spans="3:20" x14ac:dyDescent="0.5">
      <c r="C175" s="108"/>
      <c r="D175" s="108"/>
      <c r="E175" s="108"/>
      <c r="F175" s="108"/>
      <c r="G175" s="108"/>
      <c r="H175" s="108"/>
      <c r="I175" s="108"/>
      <c r="J175" s="108"/>
      <c r="K175" s="108"/>
      <c r="L175" s="108"/>
      <c r="M175" s="108"/>
      <c r="N175" s="108"/>
      <c r="O175" s="108"/>
      <c r="P175" s="108"/>
      <c r="Q175" s="108"/>
      <c r="R175" s="108"/>
      <c r="S175" s="108"/>
      <c r="T175" s="108"/>
    </row>
    <row r="176" spans="3:20" x14ac:dyDescent="0.5">
      <c r="C176" s="108"/>
      <c r="D176" s="108"/>
      <c r="E176" s="108"/>
      <c r="F176" s="108"/>
      <c r="G176" s="108"/>
      <c r="H176" s="108"/>
      <c r="I176" s="108"/>
      <c r="J176" s="108"/>
      <c r="K176" s="108"/>
      <c r="L176" s="108"/>
      <c r="M176" s="108"/>
      <c r="N176" s="108"/>
      <c r="O176" s="108"/>
      <c r="P176" s="108"/>
      <c r="Q176" s="108"/>
      <c r="R176" s="108"/>
      <c r="S176" s="108"/>
      <c r="T176" s="108"/>
    </row>
    <row r="177" spans="3:20" x14ac:dyDescent="0.5">
      <c r="C177" s="108"/>
      <c r="D177" s="108"/>
      <c r="E177" s="108"/>
      <c r="F177" s="108"/>
      <c r="G177" s="108"/>
      <c r="H177" s="108"/>
      <c r="I177" s="108"/>
      <c r="J177" s="108"/>
      <c r="K177" s="108"/>
      <c r="L177" s="108"/>
      <c r="M177" s="108"/>
      <c r="N177" s="108"/>
      <c r="O177" s="108"/>
      <c r="P177" s="108"/>
      <c r="Q177" s="108"/>
      <c r="R177" s="108"/>
      <c r="S177" s="108"/>
      <c r="T177" s="108"/>
    </row>
    <row r="178" spans="3:20" x14ac:dyDescent="0.5">
      <c r="C178" s="108"/>
      <c r="D178" s="108"/>
      <c r="E178" s="108"/>
      <c r="F178" s="108"/>
      <c r="G178" s="108"/>
      <c r="H178" s="108"/>
      <c r="I178" s="108"/>
      <c r="J178" s="108"/>
      <c r="K178" s="108"/>
      <c r="L178" s="108"/>
      <c r="M178" s="108"/>
      <c r="N178" s="108"/>
      <c r="O178" s="108"/>
      <c r="P178" s="108"/>
      <c r="Q178" s="108"/>
      <c r="R178" s="108"/>
      <c r="S178" s="108"/>
      <c r="T178" s="108"/>
    </row>
    <row r="179" spans="3:20" x14ac:dyDescent="0.5">
      <c r="C179" s="108"/>
      <c r="D179" s="108"/>
      <c r="E179" s="108"/>
      <c r="F179" s="108"/>
      <c r="G179" s="108"/>
      <c r="H179" s="108"/>
      <c r="I179" s="108"/>
      <c r="J179" s="108"/>
      <c r="K179" s="108"/>
      <c r="L179" s="108"/>
      <c r="M179" s="108"/>
      <c r="N179" s="108"/>
      <c r="O179" s="108"/>
      <c r="P179" s="108"/>
      <c r="Q179" s="108"/>
      <c r="R179" s="108"/>
      <c r="S179" s="108"/>
      <c r="T179" s="108"/>
    </row>
    <row r="180" spans="3:20" x14ac:dyDescent="0.5">
      <c r="C180" s="108"/>
      <c r="D180" s="108"/>
      <c r="E180" s="108"/>
      <c r="F180" s="108"/>
      <c r="G180" s="108"/>
      <c r="H180" s="108"/>
      <c r="I180" s="108"/>
      <c r="J180" s="108"/>
      <c r="K180" s="108"/>
      <c r="L180" s="108"/>
      <c r="M180" s="108"/>
      <c r="N180" s="108"/>
      <c r="O180" s="108"/>
      <c r="P180" s="108"/>
      <c r="Q180" s="108"/>
      <c r="R180" s="108"/>
      <c r="S180" s="108"/>
      <c r="T180" s="108"/>
    </row>
  </sheetData>
  <mergeCells count="12">
    <mergeCell ref="D9:D11"/>
    <mergeCell ref="C9:C11"/>
    <mergeCell ref="F9:F11"/>
    <mergeCell ref="L4:U4"/>
    <mergeCell ref="B4:K4"/>
    <mergeCell ref="L9:T9"/>
    <mergeCell ref="I9:K9"/>
    <mergeCell ref="H9:H11"/>
    <mergeCell ref="U9:U11"/>
    <mergeCell ref="G9:G11"/>
    <mergeCell ref="B9:B11"/>
    <mergeCell ref="E9:E11"/>
  </mergeCells>
  <phoneticPr fontId="0" type="noConversion"/>
  <printOptions horizontalCentered="1"/>
  <pageMargins left="0.196850393700787" right="0.196850393700787" top="0.59055118110236204" bottom="0.39370078740157499" header="0.511811023622047" footer="0.511811023622047"/>
  <pageSetup paperSize="9" scale="44" orientation="portrait" r:id="rId1"/>
  <headerFooter alignWithMargins="0">
    <oddFooter>&amp;C&amp;"Times New Roman,Regular"&amp;20- &amp;P+3 -</oddFooter>
  </headerFooter>
  <colBreaks count="1" manualBreakCount="1">
    <brk id="11" max="7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J84"/>
  <sheetViews>
    <sheetView rightToLeft="1" view="pageBreakPreview" topLeftCell="B1" zoomScale="50" zoomScaleNormal="50" zoomScaleSheetLayoutView="50" workbookViewId="0"/>
  </sheetViews>
  <sheetFormatPr defaultColWidth="6" defaultRowHeight="21.75" x14ac:dyDescent="0.5"/>
  <cols>
    <col min="1" max="1" width="4" style="276" customWidth="1"/>
    <col min="2" max="2" width="74" style="274" customWidth="1"/>
    <col min="3" max="20" width="15.85546875" style="276" customWidth="1"/>
    <col min="21" max="21" width="67.28515625" style="274" customWidth="1"/>
    <col min="22" max="24" width="6" style="276"/>
    <col min="25" max="25" width="13.28515625" style="276" bestFit="1" customWidth="1"/>
    <col min="26" max="28" width="6" style="276"/>
    <col min="29" max="29" width="6.42578125" style="276" bestFit="1" customWidth="1"/>
    <col min="30" max="30" width="12.140625" style="276" bestFit="1" customWidth="1"/>
    <col min="31" max="32" width="6.42578125" style="276" bestFit="1" customWidth="1"/>
    <col min="33" max="33" width="8.140625" style="276" bestFit="1" customWidth="1"/>
    <col min="34" max="35" width="13.28515625" style="276" bestFit="1" customWidth="1"/>
    <col min="36" max="36" width="13.85546875" style="276" customWidth="1"/>
    <col min="37" max="16384" width="6" style="276"/>
  </cols>
  <sheetData>
    <row r="1" spans="1:36" s="5" customFormat="1" ht="17.100000000000001" customHeight="1" x14ac:dyDescent="0.65">
      <c r="B1" s="2"/>
      <c r="C1" s="2"/>
      <c r="D1" s="2"/>
      <c r="E1" s="2"/>
      <c r="F1" s="2"/>
      <c r="G1" s="2"/>
      <c r="H1" s="2"/>
      <c r="I1" s="2"/>
      <c r="J1" s="2"/>
      <c r="K1" s="2"/>
      <c r="L1" s="2"/>
      <c r="M1" s="2"/>
      <c r="N1" s="2"/>
      <c r="O1" s="2"/>
      <c r="P1" s="2"/>
      <c r="Q1" s="2"/>
      <c r="R1" s="2"/>
      <c r="S1" s="2"/>
      <c r="T1" s="2"/>
    </row>
    <row r="2" spans="1:36" s="5" customFormat="1" ht="17.100000000000001" customHeight="1" x14ac:dyDescent="0.65">
      <c r="B2" s="2"/>
      <c r="C2" s="2"/>
      <c r="D2" s="2"/>
      <c r="E2" s="2"/>
      <c r="F2" s="2"/>
      <c r="G2" s="2"/>
      <c r="H2" s="2"/>
      <c r="I2" s="2"/>
      <c r="J2" s="2"/>
      <c r="K2" s="2"/>
      <c r="L2" s="2"/>
      <c r="M2" s="2"/>
      <c r="N2" s="2"/>
      <c r="O2" s="2"/>
      <c r="P2" s="2"/>
      <c r="Q2" s="2"/>
      <c r="R2" s="2"/>
      <c r="S2" s="2"/>
      <c r="T2" s="2"/>
    </row>
    <row r="3" spans="1:36" s="5" customFormat="1" ht="17.100000000000001" customHeight="1" x14ac:dyDescent="0.65">
      <c r="B3" s="2"/>
      <c r="C3" s="2"/>
      <c r="D3" s="2"/>
      <c r="E3" s="2"/>
      <c r="F3" s="2"/>
      <c r="G3" s="2"/>
      <c r="H3" s="2"/>
      <c r="I3" s="2"/>
      <c r="J3" s="2"/>
      <c r="K3" s="2"/>
      <c r="L3" s="2"/>
      <c r="M3" s="2"/>
      <c r="N3" s="2"/>
      <c r="O3" s="2"/>
      <c r="P3" s="2"/>
      <c r="Q3" s="2"/>
      <c r="R3" s="2"/>
      <c r="S3" s="2"/>
      <c r="T3" s="2"/>
    </row>
    <row r="4" spans="1:36" s="1636" customFormat="1" ht="36.75" x14ac:dyDescent="0.85">
      <c r="B4" s="1792" t="s">
        <v>1821</v>
      </c>
      <c r="C4" s="1792"/>
      <c r="D4" s="1792"/>
      <c r="E4" s="1792"/>
      <c r="F4" s="1792"/>
      <c r="G4" s="1792"/>
      <c r="H4" s="1792"/>
      <c r="I4" s="1792"/>
      <c r="J4" s="1792"/>
      <c r="K4" s="1792"/>
      <c r="L4" s="1763" t="s">
        <v>1958</v>
      </c>
      <c r="M4" s="1763"/>
      <c r="N4" s="1763"/>
      <c r="O4" s="1763"/>
      <c r="P4" s="1763"/>
      <c r="Q4" s="1763"/>
      <c r="R4" s="1763"/>
      <c r="S4" s="1763"/>
      <c r="T4" s="1763"/>
      <c r="U4" s="1763"/>
      <c r="V4" s="468"/>
      <c r="W4" s="468"/>
    </row>
    <row r="5" spans="1:36" s="271" customFormat="1" ht="17.100000000000001" customHeight="1" x14ac:dyDescent="0.65">
      <c r="B5" s="272"/>
      <c r="C5" s="272"/>
      <c r="D5" s="272"/>
      <c r="E5" s="272"/>
      <c r="F5" s="272"/>
      <c r="G5" s="272"/>
      <c r="H5" s="272"/>
      <c r="I5" s="272"/>
      <c r="J5" s="272"/>
      <c r="K5" s="272"/>
      <c r="L5" s="272"/>
      <c r="M5" s="272"/>
      <c r="N5" s="272"/>
      <c r="O5" s="272"/>
      <c r="P5" s="272"/>
      <c r="Q5" s="272"/>
      <c r="R5" s="272"/>
      <c r="S5" s="272"/>
      <c r="T5" s="272"/>
      <c r="U5" s="272"/>
    </row>
    <row r="6" spans="1:36" s="271" customFormat="1" ht="17.100000000000001" customHeight="1" x14ac:dyDescent="0.65">
      <c r="B6" s="272"/>
      <c r="C6" s="272"/>
      <c r="D6" s="272"/>
      <c r="E6" s="272"/>
      <c r="F6" s="272"/>
      <c r="G6" s="272"/>
      <c r="H6" s="272"/>
      <c r="I6" s="273"/>
      <c r="J6" s="273"/>
      <c r="K6" s="273"/>
      <c r="L6" s="273"/>
      <c r="M6" s="273"/>
      <c r="N6" s="273"/>
      <c r="O6" s="273"/>
      <c r="P6" s="273"/>
      <c r="Q6" s="273"/>
      <c r="R6" s="273"/>
      <c r="S6" s="273"/>
      <c r="T6" s="273"/>
      <c r="U6" s="272"/>
    </row>
    <row r="7" spans="1:36" s="478" customFormat="1" ht="22.5" x14ac:dyDescent="0.5">
      <c r="B7" s="477" t="s">
        <v>1752</v>
      </c>
      <c r="U7" s="479" t="s">
        <v>1756</v>
      </c>
    </row>
    <row r="8" spans="1:36" s="271" customFormat="1" ht="9.75" customHeight="1" thickBot="1" x14ac:dyDescent="0.7">
      <c r="B8" s="272"/>
      <c r="C8" s="272"/>
      <c r="D8" s="272"/>
      <c r="E8" s="272"/>
      <c r="F8" s="272"/>
      <c r="G8" s="272"/>
      <c r="H8" s="272"/>
      <c r="I8" s="272"/>
      <c r="J8" s="272"/>
      <c r="K8" s="272"/>
      <c r="L8" s="272"/>
      <c r="M8" s="272"/>
      <c r="N8" s="272"/>
      <c r="O8" s="272"/>
      <c r="P8" s="272"/>
      <c r="Q8" s="272"/>
      <c r="R8" s="272"/>
      <c r="S8" s="272"/>
      <c r="T8" s="272"/>
      <c r="U8" s="272"/>
    </row>
    <row r="9" spans="1:36" s="456" customFormat="1" ht="25.5" customHeight="1" thickTop="1" x14ac:dyDescent="0.7">
      <c r="A9" s="457"/>
      <c r="B9" s="1789" t="s">
        <v>887</v>
      </c>
      <c r="C9" s="1758">
        <v>2010</v>
      </c>
      <c r="D9" s="1758">
        <v>2011</v>
      </c>
      <c r="E9" s="1758">
        <v>2012</v>
      </c>
      <c r="F9" s="1758">
        <v>2013</v>
      </c>
      <c r="G9" s="1758">
        <v>2014</v>
      </c>
      <c r="H9" s="1758">
        <v>2015</v>
      </c>
      <c r="I9" s="1785">
        <v>2015</v>
      </c>
      <c r="J9" s="1786"/>
      <c r="K9" s="1786"/>
      <c r="L9" s="1783">
        <v>2015</v>
      </c>
      <c r="M9" s="1783"/>
      <c r="N9" s="1783"/>
      <c r="O9" s="1783"/>
      <c r="P9" s="1783"/>
      <c r="Q9" s="1783"/>
      <c r="R9" s="1783"/>
      <c r="S9" s="1783"/>
      <c r="T9" s="1784"/>
      <c r="U9" s="1765" t="s">
        <v>886</v>
      </c>
      <c r="V9" s="495"/>
    </row>
    <row r="10" spans="1:36" s="457" customFormat="1" ht="30.75" x14ac:dyDescent="0.7">
      <c r="B10" s="1790"/>
      <c r="C10" s="1759"/>
      <c r="D10" s="1759"/>
      <c r="E10" s="1759"/>
      <c r="F10" s="1759"/>
      <c r="G10" s="1759"/>
      <c r="H10" s="1759"/>
      <c r="I10" s="367" t="s">
        <v>374</v>
      </c>
      <c r="J10" s="368" t="s">
        <v>375</v>
      </c>
      <c r="K10" s="368" t="s">
        <v>376</v>
      </c>
      <c r="L10" s="368" t="s">
        <v>377</v>
      </c>
      <c r="M10" s="368" t="s">
        <v>378</v>
      </c>
      <c r="N10" s="368" t="s">
        <v>367</v>
      </c>
      <c r="O10" s="368" t="s">
        <v>368</v>
      </c>
      <c r="P10" s="368" t="s">
        <v>369</v>
      </c>
      <c r="Q10" s="368" t="s">
        <v>370</v>
      </c>
      <c r="R10" s="368" t="s">
        <v>371</v>
      </c>
      <c r="S10" s="368" t="s">
        <v>372</v>
      </c>
      <c r="T10" s="369" t="s">
        <v>1474</v>
      </c>
      <c r="U10" s="1787"/>
    </row>
    <row r="11" spans="1:36" s="458" customFormat="1" ht="21.75" customHeight="1" x14ac:dyDescent="0.7">
      <c r="A11" s="457"/>
      <c r="B11" s="1791"/>
      <c r="C11" s="1760"/>
      <c r="D11" s="1760"/>
      <c r="E11" s="1760"/>
      <c r="F11" s="1760"/>
      <c r="G11" s="1760"/>
      <c r="H11" s="1760"/>
      <c r="I11" s="370" t="s">
        <v>673</v>
      </c>
      <c r="J11" s="371" t="s">
        <v>149</v>
      </c>
      <c r="K11" s="371" t="s">
        <v>150</v>
      </c>
      <c r="L11" s="371" t="s">
        <v>151</v>
      </c>
      <c r="M11" s="371" t="s">
        <v>366</v>
      </c>
      <c r="N11" s="371" t="s">
        <v>667</v>
      </c>
      <c r="O11" s="371" t="s">
        <v>668</v>
      </c>
      <c r="P11" s="371" t="s">
        <v>669</v>
      </c>
      <c r="Q11" s="371" t="s">
        <v>670</v>
      </c>
      <c r="R11" s="371" t="s">
        <v>671</v>
      </c>
      <c r="S11" s="371" t="s">
        <v>672</v>
      </c>
      <c r="T11" s="372" t="s">
        <v>666</v>
      </c>
      <c r="U11" s="1788"/>
    </row>
    <row r="12" spans="1:36" s="429" customFormat="1" ht="9" customHeight="1" x14ac:dyDescent="0.7">
      <c r="B12" s="424"/>
      <c r="C12" s="425"/>
      <c r="D12" s="425"/>
      <c r="E12" s="425"/>
      <c r="F12" s="425"/>
      <c r="G12" s="425"/>
      <c r="H12" s="425"/>
      <c r="I12" s="427"/>
      <c r="J12" s="428"/>
      <c r="K12" s="428"/>
      <c r="L12" s="428"/>
      <c r="M12" s="428"/>
      <c r="N12" s="428"/>
      <c r="O12" s="428"/>
      <c r="P12" s="428"/>
      <c r="Q12" s="428"/>
      <c r="R12" s="428"/>
      <c r="S12" s="428"/>
      <c r="T12" s="496"/>
      <c r="U12" s="497"/>
    </row>
    <row r="13" spans="1:36" s="984" customFormat="1" ht="30.75" x14ac:dyDescent="0.2">
      <c r="A13" s="1010"/>
      <c r="B13" s="455" t="s">
        <v>7</v>
      </c>
      <c r="C13" s="1016"/>
      <c r="D13" s="1016"/>
      <c r="E13" s="1016"/>
      <c r="F13" s="1016"/>
      <c r="G13" s="1016"/>
      <c r="H13" s="1016"/>
      <c r="I13" s="1017"/>
      <c r="J13" s="1018"/>
      <c r="K13" s="1018"/>
      <c r="L13" s="1018"/>
      <c r="M13" s="1018"/>
      <c r="N13" s="1018"/>
      <c r="O13" s="1018"/>
      <c r="P13" s="1018"/>
      <c r="Q13" s="1018"/>
      <c r="R13" s="1018"/>
      <c r="S13" s="1018"/>
      <c r="T13" s="1019"/>
      <c r="U13" s="379" t="s">
        <v>379</v>
      </c>
    </row>
    <row r="14" spans="1:36" s="984" customFormat="1" ht="7.5" customHeight="1" x14ac:dyDescent="0.2">
      <c r="B14" s="454"/>
      <c r="C14" s="426"/>
      <c r="D14" s="426"/>
      <c r="E14" s="426"/>
      <c r="F14" s="426"/>
      <c r="G14" s="426"/>
      <c r="H14" s="426"/>
      <c r="I14" s="1020"/>
      <c r="J14" s="1021"/>
      <c r="K14" s="1021"/>
      <c r="L14" s="1021"/>
      <c r="M14" s="1021"/>
      <c r="N14" s="1021"/>
      <c r="O14" s="1021"/>
      <c r="P14" s="1021"/>
      <c r="Q14" s="1021"/>
      <c r="R14" s="1021"/>
      <c r="S14" s="1021"/>
      <c r="T14" s="1022"/>
      <c r="U14" s="617"/>
      <c r="Y14" s="1023"/>
      <c r="Z14" s="1023"/>
      <c r="AA14" s="1023"/>
      <c r="AB14" s="1023"/>
      <c r="AC14" s="1023"/>
      <c r="AD14" s="1023"/>
      <c r="AE14" s="1023"/>
      <c r="AF14" s="1023"/>
      <c r="AG14" s="1023"/>
      <c r="AH14" s="1023"/>
      <c r="AI14" s="1023"/>
      <c r="AJ14" s="1023"/>
    </row>
    <row r="15" spans="1:36" s="984" customFormat="1" ht="30.75" x14ac:dyDescent="0.2">
      <c r="A15" s="1010"/>
      <c r="B15" s="454" t="s">
        <v>8</v>
      </c>
      <c r="C15" s="878">
        <v>124429.14306730501</v>
      </c>
      <c r="D15" s="878">
        <v>133117.2713647311</v>
      </c>
      <c r="E15" s="878">
        <v>130477.89669634702</v>
      </c>
      <c r="F15" s="878">
        <v>249577.00735017401</v>
      </c>
      <c r="G15" s="878">
        <v>295059.75308882201</v>
      </c>
      <c r="H15" s="878">
        <v>474250.89125071623</v>
      </c>
      <c r="I15" s="790">
        <v>301014.63891964615</v>
      </c>
      <c r="J15" s="788">
        <v>322774.7294032675</v>
      </c>
      <c r="K15" s="788">
        <v>325261.0310252622</v>
      </c>
      <c r="L15" s="788">
        <v>365024.53383462073</v>
      </c>
      <c r="M15" s="788">
        <v>373057.25075079326</v>
      </c>
      <c r="N15" s="788">
        <v>382096.98462064547</v>
      </c>
      <c r="O15" s="788">
        <v>390730.1756298063</v>
      </c>
      <c r="P15" s="788">
        <v>419673.31198327418</v>
      </c>
      <c r="Q15" s="788">
        <v>442993.48837799608</v>
      </c>
      <c r="R15" s="788">
        <v>462707.01850406989</v>
      </c>
      <c r="S15" s="788">
        <v>472154.04583513632</v>
      </c>
      <c r="T15" s="789">
        <v>474250.89125071623</v>
      </c>
      <c r="U15" s="617" t="s">
        <v>380</v>
      </c>
      <c r="V15" s="1009"/>
      <c r="W15" s="1009"/>
      <c r="X15" s="1009"/>
      <c r="Y15" s="1023"/>
      <c r="Z15" s="1023"/>
      <c r="AA15" s="1023"/>
      <c r="AB15" s="1023"/>
      <c r="AC15" s="1023"/>
      <c r="AD15" s="1023"/>
      <c r="AE15" s="1023"/>
      <c r="AF15" s="1023"/>
      <c r="AG15" s="1023"/>
      <c r="AH15" s="1023"/>
      <c r="AI15" s="1023"/>
      <c r="AJ15" s="1023"/>
    </row>
    <row r="16" spans="1:36" s="1010" customFormat="1" ht="24.75" customHeight="1" x14ac:dyDescent="0.2">
      <c r="B16" s="618" t="s">
        <v>173</v>
      </c>
      <c r="C16" s="882">
        <v>5451.6655629159995</v>
      </c>
      <c r="D16" s="882">
        <v>8457.3969465690006</v>
      </c>
      <c r="E16" s="882">
        <v>5610.4335960790013</v>
      </c>
      <c r="F16" s="882">
        <v>9568.9586288300015</v>
      </c>
      <c r="G16" s="882">
        <v>11607.371453369999</v>
      </c>
      <c r="H16" s="882">
        <v>18344.423103129997</v>
      </c>
      <c r="I16" s="787">
        <v>12159.549020640001</v>
      </c>
      <c r="J16" s="785">
        <v>14613.081524950006</v>
      </c>
      <c r="K16" s="785">
        <v>15930.941974239991</v>
      </c>
      <c r="L16" s="785">
        <v>13193.542598970011</v>
      </c>
      <c r="M16" s="785">
        <v>13673.024420690008</v>
      </c>
      <c r="N16" s="785">
        <v>14498.240893549999</v>
      </c>
      <c r="O16" s="785">
        <v>15198.59566485</v>
      </c>
      <c r="P16" s="785">
        <v>16878.812314099996</v>
      </c>
      <c r="Q16" s="785">
        <v>16271.933765650005</v>
      </c>
      <c r="R16" s="785">
        <v>17381.86151232</v>
      </c>
      <c r="S16" s="785">
        <v>18000.191704209999</v>
      </c>
      <c r="T16" s="786">
        <v>18344.423103129997</v>
      </c>
      <c r="U16" s="619" t="s">
        <v>1190</v>
      </c>
      <c r="V16" s="1009"/>
      <c r="W16" s="1009"/>
      <c r="X16" s="1009"/>
      <c r="Y16" s="1023"/>
      <c r="Z16" s="1023"/>
      <c r="AA16" s="1023"/>
      <c r="AB16" s="1023"/>
      <c r="AC16" s="1023"/>
      <c r="AD16" s="1023"/>
      <c r="AE16" s="1023"/>
      <c r="AF16" s="1023"/>
      <c r="AG16" s="1023"/>
      <c r="AH16" s="1023"/>
      <c r="AI16" s="1023"/>
      <c r="AJ16" s="1023"/>
    </row>
    <row r="17" spans="2:36" s="1010" customFormat="1" ht="24.75" customHeight="1" x14ac:dyDescent="0.2">
      <c r="B17" s="618" t="s">
        <v>1437</v>
      </c>
      <c r="C17" s="882">
        <v>91271.186188927008</v>
      </c>
      <c r="D17" s="882">
        <v>87595.443809282093</v>
      </c>
      <c r="E17" s="882">
        <v>93214.709665340008</v>
      </c>
      <c r="F17" s="882">
        <v>184539.124997573</v>
      </c>
      <c r="G17" s="882">
        <v>228499.795188124</v>
      </c>
      <c r="H17" s="882">
        <v>381359.65444685268</v>
      </c>
      <c r="I17" s="787">
        <v>235802.45342203378</v>
      </c>
      <c r="J17" s="785">
        <v>254876.3023508375</v>
      </c>
      <c r="K17" s="785">
        <v>252946.39360371721</v>
      </c>
      <c r="L17" s="785">
        <v>287259.66162020271</v>
      </c>
      <c r="M17" s="785">
        <v>292064.97717119858</v>
      </c>
      <c r="N17" s="785">
        <v>304091.27199947706</v>
      </c>
      <c r="O17" s="785">
        <v>313283.96622154431</v>
      </c>
      <c r="P17" s="785">
        <v>339647.24638723419</v>
      </c>
      <c r="Q17" s="785">
        <v>359471.52754223166</v>
      </c>
      <c r="R17" s="785">
        <v>369751.26869722188</v>
      </c>
      <c r="S17" s="785">
        <v>378468.9168438263</v>
      </c>
      <c r="T17" s="786">
        <v>381359.65444685268</v>
      </c>
      <c r="U17" s="1005" t="s">
        <v>1366</v>
      </c>
      <c r="V17" s="1009"/>
      <c r="W17" s="1009"/>
      <c r="X17" s="1009"/>
      <c r="Y17" s="1023"/>
      <c r="Z17" s="1023"/>
      <c r="AA17" s="1023"/>
      <c r="AB17" s="1023"/>
      <c r="AC17" s="1023"/>
      <c r="AD17" s="1023"/>
      <c r="AE17" s="1023"/>
      <c r="AF17" s="1023"/>
      <c r="AG17" s="1023"/>
      <c r="AH17" s="1023"/>
      <c r="AI17" s="1023"/>
      <c r="AJ17" s="1023"/>
    </row>
    <row r="18" spans="2:36" s="1010" customFormat="1" ht="24.75" customHeight="1" x14ac:dyDescent="0.2">
      <c r="B18" s="618" t="s">
        <v>156</v>
      </c>
      <c r="C18" s="882">
        <v>27706.291315462</v>
      </c>
      <c r="D18" s="882">
        <v>37064.430608880008</v>
      </c>
      <c r="E18" s="882">
        <v>31652.753434928003</v>
      </c>
      <c r="F18" s="882">
        <v>55468.923723771004</v>
      </c>
      <c r="G18" s="882">
        <v>54952.586447328002</v>
      </c>
      <c r="H18" s="882">
        <v>74546.813700733517</v>
      </c>
      <c r="I18" s="787">
        <v>53052.636476972395</v>
      </c>
      <c r="J18" s="785">
        <v>53285.34552748</v>
      </c>
      <c r="K18" s="785">
        <v>56383.695447304999</v>
      </c>
      <c r="L18" s="785">
        <v>64571.329615448012</v>
      </c>
      <c r="M18" s="785">
        <v>67319.249158904684</v>
      </c>
      <c r="N18" s="785">
        <v>63507.471727618402</v>
      </c>
      <c r="O18" s="785">
        <v>62247.613743412003</v>
      </c>
      <c r="P18" s="785">
        <v>63147.253281940008</v>
      </c>
      <c r="Q18" s="785">
        <v>67250.027070114404</v>
      </c>
      <c r="R18" s="785">
        <v>75573.888294528006</v>
      </c>
      <c r="S18" s="785">
        <v>75684.937287099994</v>
      </c>
      <c r="T18" s="786">
        <v>74546.813700733517</v>
      </c>
      <c r="U18" s="619" t="s">
        <v>1191</v>
      </c>
      <c r="V18" s="1009"/>
      <c r="W18" s="1009"/>
      <c r="X18" s="1009"/>
      <c r="Y18" s="1023"/>
      <c r="Z18" s="1023"/>
      <c r="AA18" s="1023"/>
      <c r="AB18" s="1023"/>
      <c r="AC18" s="1023"/>
      <c r="AD18" s="1023"/>
      <c r="AE18" s="1023"/>
      <c r="AF18" s="1023"/>
      <c r="AG18" s="1023"/>
      <c r="AH18" s="1023"/>
      <c r="AI18" s="1023"/>
      <c r="AJ18" s="1023"/>
    </row>
    <row r="19" spans="2:36" s="984" customFormat="1" ht="5.25" customHeight="1" x14ac:dyDescent="0.2">
      <c r="B19" s="454"/>
      <c r="C19" s="882"/>
      <c r="D19" s="882"/>
      <c r="E19" s="882"/>
      <c r="F19" s="882"/>
      <c r="G19" s="882"/>
      <c r="H19" s="882"/>
      <c r="I19" s="787"/>
      <c r="J19" s="785"/>
      <c r="K19" s="785"/>
      <c r="L19" s="785"/>
      <c r="M19" s="785"/>
      <c r="N19" s="785"/>
      <c r="O19" s="785"/>
      <c r="P19" s="785"/>
      <c r="Q19" s="785"/>
      <c r="R19" s="785"/>
      <c r="S19" s="785"/>
      <c r="T19" s="786"/>
      <c r="U19" s="617"/>
      <c r="V19" s="1009"/>
      <c r="W19" s="1009"/>
      <c r="X19" s="1009"/>
      <c r="Y19" s="1023"/>
      <c r="Z19" s="1023"/>
      <c r="AA19" s="1023"/>
      <c r="AB19" s="1023"/>
      <c r="AC19" s="1023"/>
      <c r="AD19" s="1023"/>
      <c r="AE19" s="1023"/>
      <c r="AF19" s="1023"/>
      <c r="AG19" s="1023"/>
      <c r="AH19" s="1023"/>
      <c r="AI19" s="1023"/>
      <c r="AJ19" s="1023"/>
    </row>
    <row r="20" spans="2:36" s="984" customFormat="1" ht="24.95" customHeight="1" x14ac:dyDescent="0.2">
      <c r="B20" s="454" t="s">
        <v>9</v>
      </c>
      <c r="C20" s="878">
        <v>407500.03396400937</v>
      </c>
      <c r="D20" s="878">
        <v>322210.93735964253</v>
      </c>
      <c r="E20" s="878">
        <v>322541.39227160282</v>
      </c>
      <c r="F20" s="878">
        <v>359278.2831534635</v>
      </c>
      <c r="G20" s="878">
        <v>423950.0783944194</v>
      </c>
      <c r="H20" s="878">
        <v>458004.9508842451</v>
      </c>
      <c r="I20" s="790">
        <v>407059.91990003164</v>
      </c>
      <c r="J20" s="788">
        <v>411928.97403897595</v>
      </c>
      <c r="K20" s="788">
        <v>420145.44268804666</v>
      </c>
      <c r="L20" s="788">
        <v>428784.80926721409</v>
      </c>
      <c r="M20" s="788">
        <v>434514.1357400798</v>
      </c>
      <c r="N20" s="788">
        <v>427797.16408223117</v>
      </c>
      <c r="O20" s="788">
        <v>427353.47392679687</v>
      </c>
      <c r="P20" s="788">
        <v>443065.50034785725</v>
      </c>
      <c r="Q20" s="788">
        <v>452960.11921852786</v>
      </c>
      <c r="R20" s="788">
        <v>463951.16915378434</v>
      </c>
      <c r="S20" s="788">
        <v>463392.04505884915</v>
      </c>
      <c r="T20" s="789">
        <v>458004.9508842451</v>
      </c>
      <c r="U20" s="617" t="s">
        <v>384</v>
      </c>
      <c r="V20" s="1009"/>
      <c r="W20" s="1009"/>
      <c r="X20" s="1009"/>
      <c r="Y20" s="1023"/>
      <c r="Z20" s="1023"/>
      <c r="AA20" s="1023"/>
      <c r="AB20" s="1023"/>
      <c r="AC20" s="1023"/>
      <c r="AD20" s="1023"/>
      <c r="AE20" s="1023"/>
      <c r="AF20" s="1023"/>
      <c r="AG20" s="1023"/>
      <c r="AH20" s="1023"/>
      <c r="AI20" s="1023"/>
      <c r="AJ20" s="1023"/>
    </row>
    <row r="21" spans="2:36" s="1010" customFormat="1" ht="24.95" customHeight="1" x14ac:dyDescent="0.2">
      <c r="B21" s="618" t="s">
        <v>953</v>
      </c>
      <c r="C21" s="882">
        <v>27218.943869850002</v>
      </c>
      <c r="D21" s="882">
        <v>501.02873224999996</v>
      </c>
      <c r="E21" s="882">
        <v>512.15679512359998</v>
      </c>
      <c r="F21" s="882">
        <v>504.69421199999999</v>
      </c>
      <c r="G21" s="882">
        <v>2.7438000000000001E-4</v>
      </c>
      <c r="H21" s="882">
        <v>4.0000000000000001E-3</v>
      </c>
      <c r="I21" s="787">
        <v>1.1599999999999999E-6</v>
      </c>
      <c r="J21" s="785">
        <v>2.9234999999999998E-4</v>
      </c>
      <c r="K21" s="785">
        <v>6.0517000000000004E-4</v>
      </c>
      <c r="L21" s="785">
        <v>0</v>
      </c>
      <c r="M21" s="785">
        <v>6.5534000000000002E-4</v>
      </c>
      <c r="N21" s="785">
        <v>0</v>
      </c>
      <c r="O21" s="785">
        <v>0</v>
      </c>
      <c r="P21" s="785">
        <v>0</v>
      </c>
      <c r="Q21" s="785">
        <v>0</v>
      </c>
      <c r="R21" s="785">
        <v>3.0000000000000001E-3</v>
      </c>
      <c r="S21" s="785">
        <v>4.0000000000000001E-3</v>
      </c>
      <c r="T21" s="786">
        <v>4.0000000000000001E-3</v>
      </c>
      <c r="U21" s="619" t="s">
        <v>943</v>
      </c>
      <c r="V21" s="1009"/>
      <c r="W21" s="1009"/>
      <c r="X21" s="1009"/>
      <c r="Y21" s="1023"/>
      <c r="Z21" s="1023"/>
      <c r="AA21" s="1023"/>
      <c r="AB21" s="1023"/>
      <c r="AC21" s="1023"/>
      <c r="AD21" s="1023"/>
      <c r="AE21" s="1023"/>
      <c r="AF21" s="1023"/>
      <c r="AG21" s="1023"/>
      <c r="AH21" s="1023"/>
      <c r="AI21" s="1023"/>
      <c r="AJ21" s="1023"/>
    </row>
    <row r="22" spans="2:36" s="1010" customFormat="1" ht="24.95" customHeight="1" x14ac:dyDescent="0.2">
      <c r="B22" s="907" t="s">
        <v>1464</v>
      </c>
      <c r="C22" s="882">
        <v>298.94386985</v>
      </c>
      <c r="D22" s="882">
        <v>499.62559699999997</v>
      </c>
      <c r="E22" s="882">
        <v>502.12600400000002</v>
      </c>
      <c r="F22" s="882">
        <v>504.69421199999999</v>
      </c>
      <c r="G22" s="882">
        <v>0</v>
      </c>
      <c r="H22" s="882">
        <v>0</v>
      </c>
      <c r="I22" s="787">
        <v>0</v>
      </c>
      <c r="J22" s="785">
        <v>0</v>
      </c>
      <c r="K22" s="785">
        <v>0</v>
      </c>
      <c r="L22" s="785">
        <v>0</v>
      </c>
      <c r="M22" s="785">
        <v>0</v>
      </c>
      <c r="N22" s="785">
        <v>0</v>
      </c>
      <c r="O22" s="785">
        <v>0</v>
      </c>
      <c r="P22" s="785">
        <v>0</v>
      </c>
      <c r="Q22" s="785">
        <v>0</v>
      </c>
      <c r="R22" s="785">
        <v>0</v>
      </c>
      <c r="S22" s="785">
        <v>0</v>
      </c>
      <c r="T22" s="786">
        <v>0</v>
      </c>
      <c r="U22" s="910" t="s">
        <v>1465</v>
      </c>
      <c r="V22" s="1009"/>
      <c r="W22" s="1009"/>
      <c r="X22" s="1009"/>
      <c r="Y22" s="1023"/>
      <c r="Z22" s="1023"/>
      <c r="AA22" s="1023"/>
      <c r="AB22" s="1023"/>
      <c r="AC22" s="1023"/>
      <c r="AD22" s="1023"/>
      <c r="AE22" s="1023"/>
      <c r="AF22" s="1023"/>
      <c r="AG22" s="1023"/>
      <c r="AH22" s="1023"/>
      <c r="AI22" s="1023"/>
      <c r="AJ22" s="1023"/>
    </row>
    <row r="23" spans="2:36" s="1010" customFormat="1" ht="24.95" customHeight="1" x14ac:dyDescent="0.2">
      <c r="B23" s="907" t="s">
        <v>931</v>
      </c>
      <c r="C23" s="882">
        <v>26920</v>
      </c>
      <c r="D23" s="882">
        <v>1.4031352500000001</v>
      </c>
      <c r="E23" s="882">
        <v>10.0307911236</v>
      </c>
      <c r="F23" s="882">
        <v>0</v>
      </c>
      <c r="G23" s="882">
        <v>2.7438000000000001E-4</v>
      </c>
      <c r="H23" s="882">
        <v>4.0000000000000001E-3</v>
      </c>
      <c r="I23" s="787">
        <v>1.1599999999999999E-6</v>
      </c>
      <c r="J23" s="785">
        <v>2.9234999999999998E-4</v>
      </c>
      <c r="K23" s="785">
        <v>6.0517000000000004E-4</v>
      </c>
      <c r="L23" s="785">
        <v>0</v>
      </c>
      <c r="M23" s="785">
        <v>6.5534000000000002E-4</v>
      </c>
      <c r="N23" s="785">
        <v>0</v>
      </c>
      <c r="O23" s="785">
        <v>0</v>
      </c>
      <c r="P23" s="785">
        <v>0</v>
      </c>
      <c r="Q23" s="785">
        <v>0</v>
      </c>
      <c r="R23" s="785">
        <v>3.0000000000000001E-3</v>
      </c>
      <c r="S23" s="785">
        <v>4.0000000000000001E-3</v>
      </c>
      <c r="T23" s="786">
        <v>4.0000000000000001E-3</v>
      </c>
      <c r="U23" s="910" t="s">
        <v>1305</v>
      </c>
      <c r="V23" s="1009"/>
      <c r="W23" s="1009"/>
      <c r="X23" s="1009"/>
      <c r="Y23" s="1023"/>
      <c r="Z23" s="1023"/>
      <c r="AA23" s="1023"/>
      <c r="AB23" s="1023"/>
      <c r="AC23" s="1023"/>
      <c r="AD23" s="1023"/>
      <c r="AE23" s="1023"/>
      <c r="AF23" s="1023"/>
      <c r="AG23" s="1023"/>
      <c r="AH23" s="1023"/>
      <c r="AI23" s="1023"/>
      <c r="AJ23" s="1023"/>
    </row>
    <row r="24" spans="2:36" s="1010" customFormat="1" ht="24.95" customHeight="1" x14ac:dyDescent="0.2">
      <c r="B24" s="618" t="s">
        <v>932</v>
      </c>
      <c r="C24" s="882">
        <v>197157.69551545935</v>
      </c>
      <c r="D24" s="882">
        <v>212515.64445563115</v>
      </c>
      <c r="E24" s="882">
        <v>186438.78954053702</v>
      </c>
      <c r="F24" s="882">
        <v>194183.39598881779</v>
      </c>
      <c r="G24" s="882">
        <v>212782.67527384174</v>
      </c>
      <c r="H24" s="882">
        <v>253261.26386785187</v>
      </c>
      <c r="I24" s="787">
        <v>215785.11009167743</v>
      </c>
      <c r="J24" s="785">
        <v>221234.64672685575</v>
      </c>
      <c r="K24" s="785">
        <v>222991.56132662081</v>
      </c>
      <c r="L24" s="785">
        <v>229072.72252865892</v>
      </c>
      <c r="M24" s="785">
        <v>233711.23933759326</v>
      </c>
      <c r="N24" s="785">
        <v>235415.15462482537</v>
      </c>
      <c r="O24" s="785">
        <v>237042.32664828008</v>
      </c>
      <c r="P24" s="785">
        <v>241585.98110598416</v>
      </c>
      <c r="Q24" s="785">
        <v>245565.43327386148</v>
      </c>
      <c r="R24" s="785">
        <v>247157.88872466015</v>
      </c>
      <c r="S24" s="785">
        <v>258813.01493448392</v>
      </c>
      <c r="T24" s="786">
        <v>253261.26386785187</v>
      </c>
      <c r="U24" s="619" t="s">
        <v>944</v>
      </c>
      <c r="V24" s="1009"/>
      <c r="W24" s="1009"/>
      <c r="X24" s="1009"/>
      <c r="Y24" s="1023"/>
      <c r="Z24" s="1023"/>
      <c r="AA24" s="1023"/>
      <c r="AB24" s="1023"/>
      <c r="AC24" s="1023"/>
      <c r="AD24" s="1023"/>
      <c r="AE24" s="1023"/>
      <c r="AF24" s="1023"/>
      <c r="AG24" s="1023"/>
      <c r="AH24" s="1023"/>
      <c r="AI24" s="1023"/>
      <c r="AJ24" s="1023"/>
    </row>
    <row r="25" spans="2:36" s="1010" customFormat="1" ht="24.95" customHeight="1" x14ac:dyDescent="0.2">
      <c r="B25" s="618" t="s">
        <v>933</v>
      </c>
      <c r="C25" s="882">
        <v>1238.0193375284998</v>
      </c>
      <c r="D25" s="882">
        <v>1276.9422463474002</v>
      </c>
      <c r="E25" s="882">
        <v>1445.1744360912001</v>
      </c>
      <c r="F25" s="882">
        <v>1442.4974233897001</v>
      </c>
      <c r="G25" s="882">
        <v>1682.7775123200001</v>
      </c>
      <c r="H25" s="882">
        <v>1869.9792864712001</v>
      </c>
      <c r="I25" s="787">
        <v>1684.7854936800002</v>
      </c>
      <c r="J25" s="785">
        <v>1677.7268442900001</v>
      </c>
      <c r="K25" s="785">
        <v>1685.6798706964</v>
      </c>
      <c r="L25" s="785">
        <v>1680.0956136499999</v>
      </c>
      <c r="M25" s="785">
        <v>1678.38499746</v>
      </c>
      <c r="N25" s="785">
        <v>1665.99411341</v>
      </c>
      <c r="O25" s="785">
        <v>1665.29253199</v>
      </c>
      <c r="P25" s="785">
        <v>1817.65941834</v>
      </c>
      <c r="Q25" s="785">
        <v>1805.0341276199997</v>
      </c>
      <c r="R25" s="785">
        <v>1865.4663392099999</v>
      </c>
      <c r="S25" s="785">
        <v>1867.80288365</v>
      </c>
      <c r="T25" s="786">
        <v>1869.9792864712001</v>
      </c>
      <c r="U25" s="619" t="s">
        <v>945</v>
      </c>
      <c r="V25" s="1009"/>
      <c r="W25" s="1009"/>
      <c r="X25" s="1009"/>
      <c r="Y25" s="1023"/>
      <c r="Z25" s="1023"/>
      <c r="AA25" s="1023"/>
      <c r="AB25" s="1023"/>
      <c r="AC25" s="1023"/>
      <c r="AD25" s="1023"/>
      <c r="AE25" s="1023"/>
      <c r="AF25" s="1023"/>
      <c r="AG25" s="1023"/>
      <c r="AH25" s="1023"/>
      <c r="AI25" s="1023"/>
      <c r="AJ25" s="1023"/>
    </row>
    <row r="26" spans="2:36" s="1010" customFormat="1" ht="24.95" customHeight="1" x14ac:dyDescent="0.2">
      <c r="B26" s="454" t="s">
        <v>940</v>
      </c>
      <c r="C26" s="878">
        <v>127655.66105286599</v>
      </c>
      <c r="D26" s="878">
        <v>76666.024747481002</v>
      </c>
      <c r="E26" s="878">
        <v>118211.72833887198</v>
      </c>
      <c r="F26" s="878">
        <v>133373.10442578699</v>
      </c>
      <c r="G26" s="878">
        <v>171451.62506707103</v>
      </c>
      <c r="H26" s="878">
        <v>152519.62058737199</v>
      </c>
      <c r="I26" s="790">
        <v>150924.23663511299</v>
      </c>
      <c r="J26" s="788">
        <v>149779.82320759897</v>
      </c>
      <c r="K26" s="788">
        <v>151624.29209088103</v>
      </c>
      <c r="L26" s="788">
        <v>150280.55446851099</v>
      </c>
      <c r="M26" s="788">
        <v>146900.99945157301</v>
      </c>
      <c r="N26" s="788">
        <v>147781.66889523101</v>
      </c>
      <c r="O26" s="788">
        <v>143296.84512294401</v>
      </c>
      <c r="P26" s="788">
        <v>151049.07899040001</v>
      </c>
      <c r="Q26" s="788">
        <v>156331.91160167797</v>
      </c>
      <c r="R26" s="788">
        <v>164726.54854779903</v>
      </c>
      <c r="S26" s="788">
        <v>161277.39029352902</v>
      </c>
      <c r="T26" s="789">
        <v>152519.62058737199</v>
      </c>
      <c r="U26" s="617" t="s">
        <v>946</v>
      </c>
      <c r="V26" s="1009"/>
      <c r="W26" s="1009"/>
      <c r="X26" s="1009"/>
      <c r="Y26" s="1023"/>
      <c r="Z26" s="1023"/>
      <c r="AA26" s="1023"/>
      <c r="AB26" s="1023"/>
      <c r="AC26" s="1023"/>
      <c r="AD26" s="1023"/>
      <c r="AE26" s="1023"/>
      <c r="AF26" s="1023"/>
      <c r="AG26" s="1023"/>
      <c r="AH26" s="1023"/>
      <c r="AI26" s="1023"/>
      <c r="AJ26" s="1023"/>
    </row>
    <row r="27" spans="2:36" s="1010" customFormat="1" ht="24.95" customHeight="1" x14ac:dyDescent="0.2">
      <c r="B27" s="993" t="s">
        <v>788</v>
      </c>
      <c r="C27" s="882">
        <v>11397.553276999997</v>
      </c>
      <c r="D27" s="882">
        <v>12528.954872390001</v>
      </c>
      <c r="E27" s="882">
        <v>6350.5031216500001</v>
      </c>
      <c r="F27" s="882">
        <v>6114.7058715999992</v>
      </c>
      <c r="G27" s="882">
        <v>5399.0190564399991</v>
      </c>
      <c r="H27" s="882">
        <v>7281.315284629999</v>
      </c>
      <c r="I27" s="787">
        <v>7200.3642566000008</v>
      </c>
      <c r="J27" s="785">
        <v>7058.5680185699985</v>
      </c>
      <c r="K27" s="785">
        <v>7331.7806848299997</v>
      </c>
      <c r="L27" s="785">
        <v>6037.6358241200005</v>
      </c>
      <c r="M27" s="785">
        <v>9087.4919581799986</v>
      </c>
      <c r="N27" s="785">
        <v>8386.0371912600003</v>
      </c>
      <c r="O27" s="785">
        <v>7953.6126894199997</v>
      </c>
      <c r="P27" s="785">
        <v>8981.8989604199996</v>
      </c>
      <c r="Q27" s="785">
        <v>8713.3862932499978</v>
      </c>
      <c r="R27" s="785">
        <v>8465.0228740700004</v>
      </c>
      <c r="S27" s="785">
        <v>10353.535052670002</v>
      </c>
      <c r="T27" s="786">
        <v>7281.315284629999</v>
      </c>
      <c r="U27" s="619" t="s">
        <v>1054</v>
      </c>
      <c r="V27" s="1009"/>
      <c r="W27" s="1009"/>
      <c r="X27" s="1009"/>
      <c r="Y27" s="1023"/>
      <c r="Z27" s="1023"/>
      <c r="AA27" s="1023"/>
      <c r="AB27" s="1023"/>
      <c r="AC27" s="1023"/>
      <c r="AD27" s="1023"/>
      <c r="AE27" s="1023"/>
      <c r="AF27" s="1023"/>
      <c r="AG27" s="1023"/>
      <c r="AH27" s="1023"/>
      <c r="AI27" s="1023"/>
      <c r="AJ27" s="1023"/>
    </row>
    <row r="28" spans="2:36" s="1010" customFormat="1" ht="24.95" customHeight="1" x14ac:dyDescent="0.2">
      <c r="B28" s="993" t="s">
        <v>174</v>
      </c>
      <c r="C28" s="882">
        <v>116258.107775866</v>
      </c>
      <c r="D28" s="882">
        <v>64137.069875091001</v>
      </c>
      <c r="E28" s="882">
        <v>111861.22521722197</v>
      </c>
      <c r="F28" s="882">
        <v>127258.39855418699</v>
      </c>
      <c r="G28" s="882">
        <v>166052.60601063102</v>
      </c>
      <c r="H28" s="882">
        <v>145238.305302742</v>
      </c>
      <c r="I28" s="787">
        <v>143723.87237851298</v>
      </c>
      <c r="J28" s="785">
        <v>142721.25518902898</v>
      </c>
      <c r="K28" s="785">
        <v>144292.51140605102</v>
      </c>
      <c r="L28" s="785">
        <v>144242.918644391</v>
      </c>
      <c r="M28" s="785">
        <v>137813.507493393</v>
      </c>
      <c r="N28" s="785">
        <v>139395.63170397101</v>
      </c>
      <c r="O28" s="785">
        <v>135343.23243352401</v>
      </c>
      <c r="P28" s="785">
        <v>142067.18002998002</v>
      </c>
      <c r="Q28" s="785">
        <v>147618.52530842798</v>
      </c>
      <c r="R28" s="785">
        <v>156261.52567372902</v>
      </c>
      <c r="S28" s="785">
        <v>150923.85524085903</v>
      </c>
      <c r="T28" s="786">
        <v>145238.305302742</v>
      </c>
      <c r="U28" s="619" t="s">
        <v>947</v>
      </c>
      <c r="V28" s="1009"/>
      <c r="W28" s="1009"/>
      <c r="X28" s="1009"/>
      <c r="Y28" s="1023"/>
      <c r="Z28" s="1023"/>
      <c r="AA28" s="1023"/>
      <c r="AB28" s="1023"/>
      <c r="AC28" s="1023"/>
      <c r="AD28" s="1023"/>
      <c r="AE28" s="1023"/>
      <c r="AF28" s="1023"/>
      <c r="AG28" s="1023"/>
      <c r="AH28" s="1023"/>
      <c r="AI28" s="1023"/>
      <c r="AJ28" s="1023"/>
    </row>
    <row r="29" spans="2:36" s="1010" customFormat="1" ht="24.95" customHeight="1" x14ac:dyDescent="0.2">
      <c r="B29" s="907" t="s">
        <v>922</v>
      </c>
      <c r="C29" s="882">
        <v>99397.132348889994</v>
      </c>
      <c r="D29" s="882">
        <v>48568.140559190004</v>
      </c>
      <c r="E29" s="882">
        <v>65711.477885899993</v>
      </c>
      <c r="F29" s="882">
        <v>89612.277393244993</v>
      </c>
      <c r="G29" s="882">
        <v>119945.73388785002</v>
      </c>
      <c r="H29" s="882">
        <v>65663.398104070002</v>
      </c>
      <c r="I29" s="787">
        <v>96240.300262349992</v>
      </c>
      <c r="J29" s="785">
        <v>93293.429235209987</v>
      </c>
      <c r="K29" s="785">
        <v>92911.929371890015</v>
      </c>
      <c r="L29" s="785">
        <v>81111.091758800001</v>
      </c>
      <c r="M29" s="785">
        <v>72510.17115246001</v>
      </c>
      <c r="N29" s="785">
        <v>73007.45561556</v>
      </c>
      <c r="O29" s="785">
        <v>67168.397883650003</v>
      </c>
      <c r="P29" s="785">
        <v>67170.777814690009</v>
      </c>
      <c r="Q29" s="785">
        <v>70981.39999726</v>
      </c>
      <c r="R29" s="785">
        <v>72019.817070900011</v>
      </c>
      <c r="S29" s="785">
        <v>63142.956963680015</v>
      </c>
      <c r="T29" s="786">
        <v>65663.398104070002</v>
      </c>
      <c r="U29" s="910" t="s">
        <v>172</v>
      </c>
      <c r="V29" s="1009"/>
      <c r="W29" s="1009"/>
      <c r="X29" s="1009"/>
      <c r="Y29" s="1023"/>
      <c r="Z29" s="1023"/>
      <c r="AA29" s="1023"/>
      <c r="AB29" s="1023"/>
      <c r="AC29" s="1023"/>
      <c r="AD29" s="1023"/>
      <c r="AE29" s="1023"/>
      <c r="AF29" s="1023"/>
      <c r="AG29" s="1023"/>
      <c r="AH29" s="1023"/>
      <c r="AI29" s="1023"/>
      <c r="AJ29" s="1023"/>
    </row>
    <row r="30" spans="2:36" s="1010" customFormat="1" ht="24.95" customHeight="1" x14ac:dyDescent="0.2">
      <c r="B30" s="907" t="s">
        <v>883</v>
      </c>
      <c r="C30" s="882">
        <v>16860.975426975998</v>
      </c>
      <c r="D30" s="882">
        <v>15568.929315900999</v>
      </c>
      <c r="E30" s="882">
        <v>46149.747331321989</v>
      </c>
      <c r="F30" s="882">
        <v>37646.121160941999</v>
      </c>
      <c r="G30" s="882">
        <v>46106.872122781002</v>
      </c>
      <c r="H30" s="882">
        <v>79574.907198671994</v>
      </c>
      <c r="I30" s="787">
        <v>47483.572116162999</v>
      </c>
      <c r="J30" s="785">
        <v>49427.825953818996</v>
      </c>
      <c r="K30" s="785">
        <v>51380.582034161002</v>
      </c>
      <c r="L30" s="785">
        <v>63131.826885590999</v>
      </c>
      <c r="M30" s="785">
        <v>65303.336340932998</v>
      </c>
      <c r="N30" s="785">
        <v>66388.176088410997</v>
      </c>
      <c r="O30" s="785">
        <v>68174.834549874009</v>
      </c>
      <c r="P30" s="785">
        <v>74896.402215290014</v>
      </c>
      <c r="Q30" s="785">
        <v>76637.125311167998</v>
      </c>
      <c r="R30" s="785">
        <v>84241.708602829007</v>
      </c>
      <c r="S30" s="785">
        <v>87780.898277179003</v>
      </c>
      <c r="T30" s="786">
        <v>79574.907198671994</v>
      </c>
      <c r="U30" s="910" t="s">
        <v>796</v>
      </c>
      <c r="V30" s="1009"/>
      <c r="W30" s="1009"/>
      <c r="X30" s="1009"/>
      <c r="Y30" s="1023"/>
      <c r="Z30" s="1023"/>
      <c r="AA30" s="1023"/>
      <c r="AB30" s="1023"/>
      <c r="AC30" s="1023"/>
      <c r="AD30" s="1023"/>
      <c r="AE30" s="1023"/>
      <c r="AF30" s="1023"/>
      <c r="AG30" s="1023"/>
      <c r="AH30" s="1023"/>
      <c r="AI30" s="1023"/>
      <c r="AJ30" s="1023"/>
    </row>
    <row r="31" spans="2:36" s="1010" customFormat="1" ht="24.95" customHeight="1" x14ac:dyDescent="0.2">
      <c r="B31" s="454" t="s">
        <v>157</v>
      </c>
      <c r="C31" s="878">
        <v>54229.71418830553</v>
      </c>
      <c r="D31" s="878">
        <v>31251.297177933</v>
      </c>
      <c r="E31" s="878">
        <v>15933.543160979003</v>
      </c>
      <c r="F31" s="878">
        <v>29774.591103468996</v>
      </c>
      <c r="G31" s="878">
        <v>38033.000266806601</v>
      </c>
      <c r="H31" s="878">
        <v>50354.083142550066</v>
      </c>
      <c r="I31" s="790">
        <v>38665.787678401233</v>
      </c>
      <c r="J31" s="788">
        <v>39236.776967881211</v>
      </c>
      <c r="K31" s="788">
        <v>43843.908794678457</v>
      </c>
      <c r="L31" s="788">
        <v>47751.436656394239</v>
      </c>
      <c r="M31" s="788">
        <v>52223.511298113503</v>
      </c>
      <c r="N31" s="788">
        <v>42934.346448764794</v>
      </c>
      <c r="O31" s="788">
        <v>45349.009623582744</v>
      </c>
      <c r="P31" s="788">
        <v>48612.780833133089</v>
      </c>
      <c r="Q31" s="788">
        <v>49257.740215368402</v>
      </c>
      <c r="R31" s="788">
        <v>50201.262542115175</v>
      </c>
      <c r="S31" s="788">
        <v>41433.83294718618</v>
      </c>
      <c r="T31" s="789">
        <v>50354.083142550066</v>
      </c>
      <c r="U31" s="617" t="s">
        <v>178</v>
      </c>
      <c r="V31" s="1009"/>
      <c r="W31" s="1009"/>
      <c r="X31" s="1009"/>
      <c r="Y31" s="1023"/>
      <c r="Z31" s="1023"/>
      <c r="AA31" s="1023"/>
      <c r="AB31" s="1023"/>
      <c r="AC31" s="1023"/>
      <c r="AD31" s="1023"/>
      <c r="AE31" s="1023"/>
      <c r="AF31" s="1023"/>
      <c r="AG31" s="1023"/>
      <c r="AH31" s="1023"/>
      <c r="AI31" s="1023"/>
      <c r="AJ31" s="1023"/>
    </row>
    <row r="32" spans="2:36" s="984" customFormat="1" ht="9" customHeight="1" x14ac:dyDescent="0.2">
      <c r="B32" s="994"/>
      <c r="C32" s="882"/>
      <c r="D32" s="882"/>
      <c r="E32" s="882"/>
      <c r="F32" s="882"/>
      <c r="G32" s="882"/>
      <c r="H32" s="882"/>
      <c r="I32" s="787"/>
      <c r="J32" s="785"/>
      <c r="K32" s="785"/>
      <c r="L32" s="785"/>
      <c r="M32" s="785"/>
      <c r="N32" s="785"/>
      <c r="O32" s="785"/>
      <c r="P32" s="785"/>
      <c r="Q32" s="785"/>
      <c r="R32" s="785"/>
      <c r="S32" s="785"/>
      <c r="T32" s="786"/>
      <c r="U32" s="996"/>
      <c r="V32" s="1009"/>
      <c r="W32" s="1009"/>
      <c r="X32" s="1009"/>
      <c r="Y32" s="1023"/>
      <c r="Z32" s="1023"/>
      <c r="AA32" s="1023"/>
      <c r="AB32" s="1023"/>
      <c r="AC32" s="1023"/>
      <c r="AD32" s="1023"/>
      <c r="AE32" s="1023"/>
      <c r="AF32" s="1023"/>
      <c r="AG32" s="1023"/>
      <c r="AH32" s="1023"/>
      <c r="AI32" s="1023"/>
      <c r="AJ32" s="1023"/>
    </row>
    <row r="33" spans="2:36" s="984" customFormat="1" ht="15.95" customHeight="1" x14ac:dyDescent="0.2">
      <c r="B33" s="905"/>
      <c r="C33" s="1654"/>
      <c r="D33" s="1654"/>
      <c r="E33" s="1654"/>
      <c r="F33" s="1654"/>
      <c r="G33" s="1654"/>
      <c r="H33" s="1654"/>
      <c r="I33" s="1535"/>
      <c r="J33" s="1533"/>
      <c r="K33" s="1533"/>
      <c r="L33" s="1533"/>
      <c r="M33" s="1533"/>
      <c r="N33" s="1533"/>
      <c r="O33" s="1533"/>
      <c r="P33" s="1533"/>
      <c r="Q33" s="1533"/>
      <c r="R33" s="1533"/>
      <c r="S33" s="1533"/>
      <c r="T33" s="1534"/>
      <c r="U33" s="908"/>
      <c r="V33" s="1009"/>
      <c r="W33" s="1009"/>
      <c r="X33" s="1009"/>
      <c r="Y33" s="1023"/>
      <c r="Z33" s="1023"/>
      <c r="AA33" s="1023"/>
      <c r="AB33" s="1023"/>
      <c r="AC33" s="1023"/>
      <c r="AD33" s="1023"/>
      <c r="AE33" s="1023"/>
      <c r="AF33" s="1023"/>
      <c r="AG33" s="1023"/>
      <c r="AH33" s="1023"/>
      <c r="AI33" s="1023"/>
      <c r="AJ33" s="1023"/>
    </row>
    <row r="34" spans="2:36" s="984" customFormat="1" ht="24.75" customHeight="1" x14ac:dyDescent="0.2">
      <c r="B34" s="454" t="s">
        <v>881</v>
      </c>
      <c r="C34" s="878">
        <v>531929.17703131435</v>
      </c>
      <c r="D34" s="878">
        <v>455328.2087243736</v>
      </c>
      <c r="E34" s="878">
        <v>453019.2889679498</v>
      </c>
      <c r="F34" s="878">
        <v>608855.29050363752</v>
      </c>
      <c r="G34" s="878">
        <v>719009.8314832414</v>
      </c>
      <c r="H34" s="878">
        <v>932255.84213496139</v>
      </c>
      <c r="I34" s="790">
        <v>708074.5588196778</v>
      </c>
      <c r="J34" s="788">
        <v>734703.70344224339</v>
      </c>
      <c r="K34" s="788">
        <v>745406.47371330881</v>
      </c>
      <c r="L34" s="788">
        <v>793809.34310183488</v>
      </c>
      <c r="M34" s="788">
        <v>807571.38649087306</v>
      </c>
      <c r="N34" s="788">
        <v>809894.14870287664</v>
      </c>
      <c r="O34" s="788">
        <v>818083.64955660317</v>
      </c>
      <c r="P34" s="788">
        <v>862738.81233113143</v>
      </c>
      <c r="Q34" s="788">
        <v>895953.60759652394</v>
      </c>
      <c r="R34" s="788">
        <v>926658.18765785429</v>
      </c>
      <c r="S34" s="788">
        <v>935546.09089398547</v>
      </c>
      <c r="T34" s="789">
        <v>932255.84213496139</v>
      </c>
      <c r="U34" s="617" t="s">
        <v>385</v>
      </c>
      <c r="V34" s="1009"/>
      <c r="W34" s="1009"/>
      <c r="X34" s="1009"/>
      <c r="Y34" s="1023"/>
      <c r="Z34" s="1023"/>
      <c r="AA34" s="1023"/>
      <c r="AB34" s="1023"/>
      <c r="AC34" s="1023"/>
      <c r="AD34" s="1023"/>
      <c r="AE34" s="1023"/>
      <c r="AF34" s="1023"/>
      <c r="AG34" s="1023"/>
      <c r="AH34" s="1023"/>
      <c r="AI34" s="1023"/>
      <c r="AJ34" s="1023"/>
    </row>
    <row r="35" spans="2:36" s="984" customFormat="1" ht="15.95" customHeight="1" x14ac:dyDescent="0.2">
      <c r="B35" s="906"/>
      <c r="C35" s="886"/>
      <c r="D35" s="886"/>
      <c r="E35" s="886"/>
      <c r="F35" s="886"/>
      <c r="G35" s="886"/>
      <c r="H35" s="886"/>
      <c r="I35" s="887"/>
      <c r="J35" s="888"/>
      <c r="K35" s="888"/>
      <c r="L35" s="888"/>
      <c r="M35" s="888"/>
      <c r="N35" s="888"/>
      <c r="O35" s="888"/>
      <c r="P35" s="888"/>
      <c r="Q35" s="888"/>
      <c r="R35" s="888"/>
      <c r="S35" s="888"/>
      <c r="T35" s="889"/>
      <c r="U35" s="909"/>
      <c r="V35" s="1009"/>
      <c r="W35" s="1009"/>
      <c r="X35" s="1009"/>
      <c r="Y35" s="1023"/>
      <c r="Z35" s="1023"/>
      <c r="AA35" s="1023"/>
      <c r="AB35" s="1023"/>
      <c r="AC35" s="1023"/>
      <c r="AD35" s="1023"/>
      <c r="AE35" s="1023"/>
      <c r="AF35" s="1023"/>
      <c r="AG35" s="1023"/>
      <c r="AH35" s="1023"/>
      <c r="AI35" s="1023"/>
      <c r="AJ35" s="1023"/>
    </row>
    <row r="36" spans="2:36" s="984" customFormat="1" ht="7.5" customHeight="1" x14ac:dyDescent="0.2">
      <c r="B36" s="454"/>
      <c r="C36" s="882"/>
      <c r="D36" s="882"/>
      <c r="E36" s="882"/>
      <c r="F36" s="882"/>
      <c r="G36" s="882"/>
      <c r="H36" s="882"/>
      <c r="I36" s="787"/>
      <c r="J36" s="785"/>
      <c r="K36" s="785"/>
      <c r="L36" s="785"/>
      <c r="M36" s="785"/>
      <c r="N36" s="785"/>
      <c r="O36" s="785"/>
      <c r="P36" s="785"/>
      <c r="Q36" s="785"/>
      <c r="R36" s="785"/>
      <c r="S36" s="785"/>
      <c r="T36" s="786"/>
      <c r="U36" s="617"/>
      <c r="V36" s="1009"/>
      <c r="W36" s="1009"/>
      <c r="X36" s="1009"/>
      <c r="Y36" s="1023"/>
      <c r="Z36" s="1023"/>
      <c r="AA36" s="1023"/>
      <c r="AB36" s="1023"/>
      <c r="AC36" s="1023"/>
      <c r="AD36" s="1023"/>
      <c r="AE36" s="1023"/>
      <c r="AF36" s="1023"/>
      <c r="AG36" s="1023"/>
      <c r="AH36" s="1023"/>
      <c r="AI36" s="1023"/>
      <c r="AJ36" s="1023"/>
    </row>
    <row r="37" spans="2:36" s="984" customFormat="1" ht="24.95" customHeight="1" x14ac:dyDescent="0.2">
      <c r="B37" s="455" t="s">
        <v>882</v>
      </c>
      <c r="C37" s="878"/>
      <c r="D37" s="878"/>
      <c r="E37" s="878"/>
      <c r="F37" s="878"/>
      <c r="G37" s="878"/>
      <c r="H37" s="878"/>
      <c r="I37" s="790"/>
      <c r="J37" s="788"/>
      <c r="K37" s="788"/>
      <c r="L37" s="788"/>
      <c r="M37" s="788"/>
      <c r="N37" s="788"/>
      <c r="O37" s="788"/>
      <c r="P37" s="788"/>
      <c r="Q37" s="788"/>
      <c r="R37" s="788"/>
      <c r="S37" s="788"/>
      <c r="T37" s="789"/>
      <c r="U37" s="379" t="s">
        <v>386</v>
      </c>
      <c r="V37" s="1009"/>
      <c r="W37" s="1009"/>
      <c r="X37" s="1009"/>
      <c r="Y37" s="1023"/>
      <c r="Z37" s="1023"/>
      <c r="AA37" s="1023"/>
      <c r="AB37" s="1023"/>
      <c r="AC37" s="1023"/>
      <c r="AD37" s="1023"/>
      <c r="AE37" s="1023"/>
      <c r="AF37" s="1023"/>
      <c r="AG37" s="1023"/>
      <c r="AH37" s="1023"/>
      <c r="AI37" s="1023"/>
      <c r="AJ37" s="1023"/>
    </row>
    <row r="38" spans="2:36" s="984" customFormat="1" ht="7.5" customHeight="1" x14ac:dyDescent="0.2">
      <c r="B38" s="994"/>
      <c r="C38" s="882"/>
      <c r="D38" s="882"/>
      <c r="E38" s="882"/>
      <c r="F38" s="882"/>
      <c r="G38" s="882"/>
      <c r="H38" s="882"/>
      <c r="I38" s="787"/>
      <c r="J38" s="785"/>
      <c r="K38" s="785"/>
      <c r="L38" s="785"/>
      <c r="M38" s="785"/>
      <c r="N38" s="785"/>
      <c r="O38" s="785"/>
      <c r="P38" s="785"/>
      <c r="Q38" s="785"/>
      <c r="R38" s="785"/>
      <c r="S38" s="785"/>
      <c r="T38" s="786"/>
      <c r="U38" s="996"/>
      <c r="V38" s="1009"/>
      <c r="W38" s="1009"/>
      <c r="X38" s="1009"/>
      <c r="Y38" s="1023"/>
      <c r="Z38" s="1023"/>
      <c r="AA38" s="1023"/>
      <c r="AB38" s="1023"/>
      <c r="AC38" s="1023"/>
      <c r="AD38" s="1023"/>
      <c r="AE38" s="1023"/>
      <c r="AF38" s="1023"/>
      <c r="AG38" s="1023"/>
      <c r="AH38" s="1023"/>
      <c r="AI38" s="1023"/>
      <c r="AJ38" s="1023"/>
    </row>
    <row r="39" spans="2:36" s="984" customFormat="1" ht="24.95" customHeight="1" x14ac:dyDescent="0.2">
      <c r="B39" s="454" t="s">
        <v>857</v>
      </c>
      <c r="C39" s="878">
        <v>109555.53453438054</v>
      </c>
      <c r="D39" s="878">
        <v>63676.575951940162</v>
      </c>
      <c r="E39" s="878">
        <v>57633.965349039237</v>
      </c>
      <c r="F39" s="878">
        <v>75264.140329485992</v>
      </c>
      <c r="G39" s="878">
        <v>115031.01299361624</v>
      </c>
      <c r="H39" s="878">
        <v>84504.600825326095</v>
      </c>
      <c r="I39" s="790">
        <v>96723.834680817119</v>
      </c>
      <c r="J39" s="788">
        <v>95502.006151406094</v>
      </c>
      <c r="K39" s="788">
        <v>95215.665067146241</v>
      </c>
      <c r="L39" s="788">
        <v>86309.535599888826</v>
      </c>
      <c r="M39" s="788">
        <v>86379.716159166157</v>
      </c>
      <c r="N39" s="788">
        <v>85068.801939006138</v>
      </c>
      <c r="O39" s="788">
        <v>85403.883097676226</v>
      </c>
      <c r="P39" s="788">
        <v>87043.184263166113</v>
      </c>
      <c r="Q39" s="788">
        <v>89301.721485415925</v>
      </c>
      <c r="R39" s="788">
        <v>89604.616972275966</v>
      </c>
      <c r="S39" s="788">
        <v>84674.061301266149</v>
      </c>
      <c r="T39" s="789">
        <v>84504.600825326095</v>
      </c>
      <c r="U39" s="617" t="s">
        <v>789</v>
      </c>
      <c r="V39" s="1009"/>
      <c r="W39" s="1009"/>
      <c r="X39" s="1009"/>
      <c r="Y39" s="1023"/>
      <c r="Z39" s="1023"/>
      <c r="AA39" s="1023"/>
      <c r="AB39" s="1023"/>
      <c r="AC39" s="1023"/>
      <c r="AD39" s="1023"/>
      <c r="AE39" s="1023"/>
      <c r="AF39" s="1023"/>
      <c r="AG39" s="1023"/>
      <c r="AH39" s="1023"/>
      <c r="AI39" s="1023"/>
      <c r="AJ39" s="1023"/>
    </row>
    <row r="40" spans="2:36" s="984" customFormat="1" ht="24.95" customHeight="1" x14ac:dyDescent="0.2">
      <c r="B40" s="618" t="s">
        <v>935</v>
      </c>
      <c r="C40" s="882">
        <v>0</v>
      </c>
      <c r="D40" s="882">
        <v>4.1153999999999996E-2</v>
      </c>
      <c r="E40" s="882">
        <v>0.62423299999999993</v>
      </c>
      <c r="F40" s="882">
        <v>0.29571356000000004</v>
      </c>
      <c r="G40" s="882">
        <v>0.41087656000000006</v>
      </c>
      <c r="H40" s="882">
        <v>1.7933560000000005E-2</v>
      </c>
      <c r="I40" s="787">
        <v>0.38796256000000007</v>
      </c>
      <c r="J40" s="785">
        <v>0.41639356000000005</v>
      </c>
      <c r="K40" s="785">
        <v>0.39608356000000006</v>
      </c>
      <c r="L40" s="785">
        <v>0.40302456000000003</v>
      </c>
      <c r="M40" s="785">
        <v>0.39608356000000006</v>
      </c>
      <c r="N40" s="785">
        <v>0.38796256000000007</v>
      </c>
      <c r="O40" s="785">
        <v>0.30264556000000004</v>
      </c>
      <c r="P40" s="785">
        <v>0.30264556000000004</v>
      </c>
      <c r="Q40" s="785">
        <v>1.7933560000000005E-2</v>
      </c>
      <c r="R40" s="785">
        <v>1.7933560000000005E-2</v>
      </c>
      <c r="S40" s="785">
        <v>1.7933560000000005E-2</v>
      </c>
      <c r="T40" s="786">
        <v>1.7933560000000005E-2</v>
      </c>
      <c r="U40" s="619" t="s">
        <v>1188</v>
      </c>
      <c r="V40" s="1009"/>
      <c r="W40" s="1009"/>
      <c r="X40" s="1009"/>
      <c r="Y40" s="1023"/>
      <c r="Z40" s="1023"/>
      <c r="AA40" s="1023"/>
      <c r="AB40" s="1023"/>
      <c r="AC40" s="1023"/>
      <c r="AD40" s="1023"/>
      <c r="AE40" s="1023"/>
      <c r="AF40" s="1023"/>
      <c r="AG40" s="1023"/>
      <c r="AH40" s="1023"/>
      <c r="AI40" s="1023"/>
      <c r="AJ40" s="1023"/>
    </row>
    <row r="41" spans="2:36" s="1010" customFormat="1" ht="24.95" customHeight="1" x14ac:dyDescent="0.2">
      <c r="B41" s="618" t="s">
        <v>954</v>
      </c>
      <c r="C41" s="882">
        <v>271.63942044999999</v>
      </c>
      <c r="D41" s="882">
        <v>529.10478436000005</v>
      </c>
      <c r="E41" s="882">
        <v>1296.8205943400001</v>
      </c>
      <c r="F41" s="882">
        <v>4310.0693783999996</v>
      </c>
      <c r="G41" s="882">
        <v>1038.0251900999999</v>
      </c>
      <c r="H41" s="882">
        <v>928.07925239999997</v>
      </c>
      <c r="I41" s="787">
        <v>688.54560014999993</v>
      </c>
      <c r="J41" s="785">
        <v>643.31041737999999</v>
      </c>
      <c r="K41" s="785">
        <v>1122.06673144</v>
      </c>
      <c r="L41" s="785">
        <v>927.77493963000018</v>
      </c>
      <c r="M41" s="785">
        <v>778.00146818000007</v>
      </c>
      <c r="N41" s="785">
        <v>705.31197823999992</v>
      </c>
      <c r="O41" s="785">
        <v>629.67046853000011</v>
      </c>
      <c r="P41" s="785">
        <v>633.54790335999996</v>
      </c>
      <c r="Q41" s="785">
        <v>652.34749081999996</v>
      </c>
      <c r="R41" s="785">
        <v>743.85500597999987</v>
      </c>
      <c r="S41" s="785">
        <v>803.27476055000011</v>
      </c>
      <c r="T41" s="786">
        <v>928.07925239999997</v>
      </c>
      <c r="U41" s="619" t="s">
        <v>1271</v>
      </c>
      <c r="V41" s="1009"/>
      <c r="W41" s="1009"/>
      <c r="X41" s="1009"/>
      <c r="Y41" s="1023"/>
      <c r="Z41" s="1023"/>
      <c r="AA41" s="1023"/>
      <c r="AB41" s="1023"/>
      <c r="AC41" s="1023"/>
      <c r="AD41" s="1023"/>
      <c r="AE41" s="1023"/>
      <c r="AF41" s="1023"/>
      <c r="AG41" s="1023"/>
      <c r="AH41" s="1023"/>
      <c r="AI41" s="1023"/>
      <c r="AJ41" s="1023"/>
    </row>
    <row r="42" spans="2:36" s="1010" customFormat="1" ht="24.95" customHeight="1" x14ac:dyDescent="0.2">
      <c r="B42" s="618" t="s">
        <v>955</v>
      </c>
      <c r="C42" s="882">
        <v>107921.98881336054</v>
      </c>
      <c r="D42" s="882">
        <v>62442.652180200159</v>
      </c>
      <c r="E42" s="882">
        <v>55180.06014717924</v>
      </c>
      <c r="F42" s="882">
        <v>70101.286174385983</v>
      </c>
      <c r="G42" s="882">
        <v>112865.46518826624</v>
      </c>
      <c r="H42" s="882">
        <v>82306.035488806097</v>
      </c>
      <c r="I42" s="787">
        <v>95130.388863087122</v>
      </c>
      <c r="J42" s="785">
        <v>93868.937005706088</v>
      </c>
      <c r="K42" s="785">
        <v>93069.180319036241</v>
      </c>
      <c r="L42" s="785">
        <v>84262.08625644882</v>
      </c>
      <c r="M42" s="785">
        <v>84104.93416154616</v>
      </c>
      <c r="N42" s="785">
        <v>83147.154839536146</v>
      </c>
      <c r="O42" s="785">
        <v>83693.950783666223</v>
      </c>
      <c r="P42" s="785">
        <v>84938.937153156105</v>
      </c>
      <c r="Q42" s="785">
        <v>87192.664392825929</v>
      </c>
      <c r="R42" s="785">
        <v>87583.172553305965</v>
      </c>
      <c r="S42" s="785">
        <v>82523.21263616615</v>
      </c>
      <c r="T42" s="786">
        <v>82306.035488806097</v>
      </c>
      <c r="U42" s="619" t="s">
        <v>1189</v>
      </c>
      <c r="V42" s="1009"/>
      <c r="W42" s="1009"/>
      <c r="X42" s="1009"/>
      <c r="Y42" s="1023"/>
      <c r="Z42" s="1023"/>
      <c r="AA42" s="1023"/>
      <c r="AB42" s="1023"/>
      <c r="AC42" s="1023"/>
      <c r="AD42" s="1023"/>
      <c r="AE42" s="1023"/>
      <c r="AF42" s="1023"/>
      <c r="AG42" s="1023"/>
      <c r="AH42" s="1023"/>
      <c r="AI42" s="1023"/>
      <c r="AJ42" s="1023"/>
    </row>
    <row r="43" spans="2:36" s="1010" customFormat="1" ht="24.95" customHeight="1" x14ac:dyDescent="0.2">
      <c r="B43" s="618" t="s">
        <v>936</v>
      </c>
      <c r="C43" s="882">
        <v>1361.90630057</v>
      </c>
      <c r="D43" s="882">
        <v>704.77783338000006</v>
      </c>
      <c r="E43" s="882">
        <v>1156.4603745200004</v>
      </c>
      <c r="F43" s="882">
        <v>852.48906313999998</v>
      </c>
      <c r="G43" s="882">
        <v>1127.11173869</v>
      </c>
      <c r="H43" s="882">
        <v>1270.4681505599999</v>
      </c>
      <c r="I43" s="787">
        <v>904.51225502</v>
      </c>
      <c r="J43" s="785">
        <v>989.34233476000009</v>
      </c>
      <c r="K43" s="785">
        <v>1024.0219331100002</v>
      </c>
      <c r="L43" s="785">
        <v>1119.2713792500001</v>
      </c>
      <c r="M43" s="785">
        <v>1496.3844458799999</v>
      </c>
      <c r="N43" s="785">
        <v>1215.9471586700001</v>
      </c>
      <c r="O43" s="785">
        <v>1079.9591999199999</v>
      </c>
      <c r="P43" s="785">
        <v>1470.39656109</v>
      </c>
      <c r="Q43" s="785">
        <v>1456.69166821</v>
      </c>
      <c r="R43" s="785">
        <v>1277.57147943</v>
      </c>
      <c r="S43" s="785">
        <v>1347.5559709899999</v>
      </c>
      <c r="T43" s="786">
        <v>1270.4681505599999</v>
      </c>
      <c r="U43" s="619" t="s">
        <v>1040</v>
      </c>
      <c r="V43" s="1009"/>
      <c r="W43" s="1009"/>
      <c r="X43" s="1009"/>
      <c r="Y43" s="1023"/>
      <c r="Z43" s="1023"/>
      <c r="AA43" s="1023"/>
      <c r="AB43" s="1023"/>
      <c r="AC43" s="1023"/>
      <c r="AD43" s="1023"/>
      <c r="AE43" s="1023"/>
      <c r="AF43" s="1023"/>
      <c r="AG43" s="1023"/>
      <c r="AH43" s="1023"/>
      <c r="AI43" s="1023"/>
      <c r="AJ43" s="1023"/>
    </row>
    <row r="44" spans="2:36" s="984" customFormat="1" ht="7.5" customHeight="1" x14ac:dyDescent="0.2">
      <c r="B44" s="994"/>
      <c r="C44" s="882"/>
      <c r="D44" s="882"/>
      <c r="E44" s="882"/>
      <c r="F44" s="882"/>
      <c r="G44" s="882"/>
      <c r="H44" s="882"/>
      <c r="I44" s="787"/>
      <c r="J44" s="785"/>
      <c r="K44" s="785"/>
      <c r="L44" s="785"/>
      <c r="M44" s="785"/>
      <c r="N44" s="785"/>
      <c r="O44" s="785"/>
      <c r="P44" s="785"/>
      <c r="Q44" s="785"/>
      <c r="R44" s="785"/>
      <c r="S44" s="785"/>
      <c r="T44" s="786"/>
      <c r="U44" s="996"/>
      <c r="V44" s="1009"/>
      <c r="W44" s="1009"/>
      <c r="X44" s="1009"/>
      <c r="Y44" s="1023"/>
      <c r="Z44" s="1023"/>
      <c r="AA44" s="1023"/>
      <c r="AB44" s="1023"/>
      <c r="AC44" s="1023"/>
      <c r="AD44" s="1023"/>
      <c r="AE44" s="1023"/>
      <c r="AF44" s="1023"/>
      <c r="AG44" s="1023"/>
      <c r="AH44" s="1023"/>
      <c r="AI44" s="1023"/>
      <c r="AJ44" s="1023"/>
    </row>
    <row r="45" spans="2:36" s="984" customFormat="1" ht="24.95" customHeight="1" x14ac:dyDescent="0.2">
      <c r="B45" s="454" t="s">
        <v>956</v>
      </c>
      <c r="C45" s="878">
        <v>20138.275241441002</v>
      </c>
      <c r="D45" s="878">
        <v>13214.781374360002</v>
      </c>
      <c r="E45" s="878">
        <v>12827.496867160004</v>
      </c>
      <c r="F45" s="878">
        <v>15652.806805550001</v>
      </c>
      <c r="G45" s="878">
        <v>22459.80858090999</v>
      </c>
      <c r="H45" s="878">
        <v>19794.703239869999</v>
      </c>
      <c r="I45" s="790">
        <v>22099.174868809994</v>
      </c>
      <c r="J45" s="788">
        <v>22379.298749169979</v>
      </c>
      <c r="K45" s="788">
        <v>22348.736947590012</v>
      </c>
      <c r="L45" s="788">
        <v>21737.356587979983</v>
      </c>
      <c r="M45" s="788">
        <v>21281.610147470004</v>
      </c>
      <c r="N45" s="788">
        <v>21669.104642499999</v>
      </c>
      <c r="O45" s="788">
        <v>21460.060985789998</v>
      </c>
      <c r="P45" s="788">
        <v>20854.325667019999</v>
      </c>
      <c r="Q45" s="788">
        <v>20346.891911409992</v>
      </c>
      <c r="R45" s="788">
        <v>20080.874931449984</v>
      </c>
      <c r="S45" s="788">
        <v>19559.398983699997</v>
      </c>
      <c r="T45" s="789">
        <v>19794.703239869999</v>
      </c>
      <c r="U45" s="617" t="s">
        <v>827</v>
      </c>
      <c r="V45" s="1009"/>
      <c r="W45" s="1009"/>
      <c r="X45" s="1009"/>
      <c r="Y45" s="1023"/>
      <c r="Z45" s="1023"/>
      <c r="AA45" s="1023"/>
      <c r="AB45" s="1023"/>
      <c r="AC45" s="1023"/>
      <c r="AD45" s="1023"/>
      <c r="AE45" s="1023"/>
      <c r="AF45" s="1023"/>
      <c r="AG45" s="1023"/>
      <c r="AH45" s="1023"/>
      <c r="AI45" s="1023"/>
      <c r="AJ45" s="1023"/>
    </row>
    <row r="46" spans="2:36" s="984" customFormat="1" ht="9" customHeight="1" x14ac:dyDescent="0.2">
      <c r="B46" s="994"/>
      <c r="C46" s="878"/>
      <c r="D46" s="878"/>
      <c r="E46" s="878"/>
      <c r="F46" s="878"/>
      <c r="G46" s="878"/>
      <c r="H46" s="878"/>
      <c r="I46" s="790"/>
      <c r="J46" s="788"/>
      <c r="K46" s="788"/>
      <c r="L46" s="788"/>
      <c r="M46" s="788"/>
      <c r="N46" s="788"/>
      <c r="O46" s="788"/>
      <c r="P46" s="788"/>
      <c r="Q46" s="788"/>
      <c r="R46" s="788"/>
      <c r="S46" s="788"/>
      <c r="T46" s="789"/>
      <c r="U46" s="996"/>
      <c r="V46" s="1009"/>
      <c r="W46" s="1009"/>
      <c r="X46" s="1009"/>
      <c r="Y46" s="1023"/>
      <c r="Z46" s="1023"/>
      <c r="AA46" s="1023"/>
      <c r="AB46" s="1023"/>
      <c r="AC46" s="1023"/>
      <c r="AD46" s="1023"/>
      <c r="AE46" s="1023"/>
      <c r="AF46" s="1023"/>
      <c r="AG46" s="1023"/>
      <c r="AH46" s="1023"/>
      <c r="AI46" s="1023"/>
      <c r="AJ46" s="1023"/>
    </row>
    <row r="47" spans="2:36" s="984" customFormat="1" ht="24.95" customHeight="1" x14ac:dyDescent="0.2">
      <c r="B47" s="454" t="s">
        <v>13</v>
      </c>
      <c r="C47" s="878">
        <v>169025.99648277997</v>
      </c>
      <c r="D47" s="878">
        <v>128947.28593671999</v>
      </c>
      <c r="E47" s="878">
        <v>114204.83384725</v>
      </c>
      <c r="F47" s="878">
        <v>113913.78303650999</v>
      </c>
      <c r="G47" s="878">
        <v>103522.36450040255</v>
      </c>
      <c r="H47" s="878">
        <v>98974.732641564449</v>
      </c>
      <c r="I47" s="790">
        <v>102855.32521235025</v>
      </c>
      <c r="J47" s="788">
        <v>101338.15995359138</v>
      </c>
      <c r="K47" s="788">
        <v>102859.74278288422</v>
      </c>
      <c r="L47" s="788">
        <v>101783.12325098875</v>
      </c>
      <c r="M47" s="788">
        <v>99977.577491377408</v>
      </c>
      <c r="N47" s="788">
        <v>98669.048266425219</v>
      </c>
      <c r="O47" s="788">
        <v>97534.685981259041</v>
      </c>
      <c r="P47" s="788">
        <v>98573.226605725577</v>
      </c>
      <c r="Q47" s="788">
        <v>98365.358439412288</v>
      </c>
      <c r="R47" s="788">
        <v>98215.288033846344</v>
      </c>
      <c r="S47" s="788">
        <v>99150.707960427477</v>
      </c>
      <c r="T47" s="789">
        <v>98974.732641564449</v>
      </c>
      <c r="U47" s="617" t="s">
        <v>826</v>
      </c>
      <c r="V47" s="1009"/>
      <c r="W47" s="1009"/>
      <c r="X47" s="1009"/>
      <c r="Y47" s="1023"/>
      <c r="Z47" s="1023"/>
      <c r="AA47" s="1023"/>
      <c r="AB47" s="1023"/>
      <c r="AC47" s="1023"/>
      <c r="AD47" s="1023"/>
      <c r="AE47" s="1023"/>
      <c r="AF47" s="1023"/>
      <c r="AG47" s="1023"/>
      <c r="AH47" s="1023"/>
      <c r="AI47" s="1023"/>
      <c r="AJ47" s="1023"/>
    </row>
    <row r="48" spans="2:36" s="984" customFormat="1" ht="24.95" customHeight="1" x14ac:dyDescent="0.2">
      <c r="B48" s="618" t="s">
        <v>935</v>
      </c>
      <c r="C48" s="882">
        <v>0</v>
      </c>
      <c r="D48" s="882">
        <v>0</v>
      </c>
      <c r="E48" s="882">
        <v>0</v>
      </c>
      <c r="F48" s="882">
        <v>0</v>
      </c>
      <c r="G48" s="882">
        <v>0</v>
      </c>
      <c r="H48" s="882">
        <v>0</v>
      </c>
      <c r="I48" s="787">
        <v>0</v>
      </c>
      <c r="J48" s="785">
        <v>0</v>
      </c>
      <c r="K48" s="785">
        <v>0</v>
      </c>
      <c r="L48" s="785">
        <v>0</v>
      </c>
      <c r="M48" s="785">
        <v>0</v>
      </c>
      <c r="N48" s="785">
        <v>0</v>
      </c>
      <c r="O48" s="785">
        <v>0</v>
      </c>
      <c r="P48" s="785">
        <v>0</v>
      </c>
      <c r="Q48" s="785">
        <v>0</v>
      </c>
      <c r="R48" s="785">
        <v>0</v>
      </c>
      <c r="S48" s="785">
        <v>0</v>
      </c>
      <c r="T48" s="786">
        <v>0</v>
      </c>
      <c r="U48" s="619" t="s">
        <v>1188</v>
      </c>
      <c r="V48" s="1009"/>
      <c r="W48" s="1009"/>
      <c r="X48" s="1009"/>
      <c r="Y48" s="1023"/>
      <c r="Z48" s="1023"/>
      <c r="AA48" s="1023"/>
      <c r="AB48" s="1023"/>
      <c r="AC48" s="1023"/>
      <c r="AD48" s="1023"/>
      <c r="AE48" s="1023"/>
      <c r="AF48" s="1023"/>
      <c r="AG48" s="1023"/>
      <c r="AH48" s="1023"/>
      <c r="AI48" s="1023"/>
      <c r="AJ48" s="1023"/>
    </row>
    <row r="49" spans="2:36" s="984" customFormat="1" ht="24.95" customHeight="1" x14ac:dyDescent="0.2">
      <c r="B49" s="618" t="s">
        <v>954</v>
      </c>
      <c r="C49" s="882">
        <v>0</v>
      </c>
      <c r="D49" s="882">
        <v>22.429174419999999</v>
      </c>
      <c r="E49" s="882">
        <v>496.13873173000002</v>
      </c>
      <c r="F49" s="882">
        <v>889.81498977000001</v>
      </c>
      <c r="G49" s="882">
        <v>556.11401561000002</v>
      </c>
      <c r="H49" s="882">
        <v>641.04046114000005</v>
      </c>
      <c r="I49" s="787">
        <v>541.41428969999993</v>
      </c>
      <c r="J49" s="785">
        <v>546.93165386999999</v>
      </c>
      <c r="K49" s="785">
        <v>548.96125993999999</v>
      </c>
      <c r="L49" s="785">
        <v>549.12513739000008</v>
      </c>
      <c r="M49" s="785">
        <v>539.15844116000005</v>
      </c>
      <c r="N49" s="785">
        <v>559.19303460999993</v>
      </c>
      <c r="O49" s="785">
        <v>562.40128758000003</v>
      </c>
      <c r="P49" s="785">
        <v>564.63720998000008</v>
      </c>
      <c r="Q49" s="785">
        <v>558.80347783000002</v>
      </c>
      <c r="R49" s="785">
        <v>519.08037433000004</v>
      </c>
      <c r="S49" s="785">
        <v>603.46589803000006</v>
      </c>
      <c r="T49" s="786">
        <v>641.04046114000005</v>
      </c>
      <c r="U49" s="619" t="s">
        <v>1271</v>
      </c>
      <c r="V49" s="1009"/>
      <c r="W49" s="1009"/>
      <c r="X49" s="1009"/>
      <c r="Y49" s="1023"/>
      <c r="Z49" s="1023"/>
      <c r="AA49" s="1023"/>
      <c r="AB49" s="1023"/>
      <c r="AC49" s="1023"/>
      <c r="AD49" s="1023"/>
      <c r="AE49" s="1023"/>
      <c r="AF49" s="1023"/>
      <c r="AG49" s="1023"/>
      <c r="AH49" s="1023"/>
      <c r="AI49" s="1023"/>
      <c r="AJ49" s="1023"/>
    </row>
    <row r="50" spans="2:36" s="984" customFormat="1" ht="24.95" customHeight="1" x14ac:dyDescent="0.2">
      <c r="B50" s="618" t="s">
        <v>955</v>
      </c>
      <c r="C50" s="882">
        <v>154243.20066338676</v>
      </c>
      <c r="D50" s="882">
        <v>113256.15439289999</v>
      </c>
      <c r="E50" s="882">
        <v>98778.747201991253</v>
      </c>
      <c r="F50" s="882">
        <v>98088.161825460164</v>
      </c>
      <c r="G50" s="882">
        <v>86881.081381989628</v>
      </c>
      <c r="H50" s="882">
        <v>82561.548292156163</v>
      </c>
      <c r="I50" s="787">
        <v>86101.828022042304</v>
      </c>
      <c r="J50" s="785">
        <v>84795.69278306709</v>
      </c>
      <c r="K50" s="785">
        <v>86250.793311249843</v>
      </c>
      <c r="L50" s="785">
        <v>85204.545815835561</v>
      </c>
      <c r="M50" s="785">
        <v>83586.931354187851</v>
      </c>
      <c r="N50" s="785">
        <v>82461.68338509163</v>
      </c>
      <c r="O50" s="785">
        <v>81416.275085006419</v>
      </c>
      <c r="P50" s="785">
        <v>82930.995080952343</v>
      </c>
      <c r="Q50" s="785">
        <v>82295.975375407012</v>
      </c>
      <c r="R50" s="785">
        <v>82044.399477217405</v>
      </c>
      <c r="S50" s="785">
        <v>83002.781811623398</v>
      </c>
      <c r="T50" s="786">
        <v>82561.548292156163</v>
      </c>
      <c r="U50" s="619" t="s">
        <v>1189</v>
      </c>
      <c r="V50" s="1009"/>
      <c r="W50" s="1009"/>
      <c r="X50" s="1009"/>
      <c r="Y50" s="1023"/>
      <c r="Z50" s="1023"/>
      <c r="AA50" s="1023"/>
      <c r="AB50" s="1023"/>
      <c r="AC50" s="1023"/>
      <c r="AD50" s="1023"/>
      <c r="AE50" s="1023"/>
      <c r="AF50" s="1023"/>
      <c r="AG50" s="1023"/>
      <c r="AH50" s="1023"/>
      <c r="AI50" s="1023"/>
      <c r="AJ50" s="1023"/>
    </row>
    <row r="51" spans="2:36" s="984" customFormat="1" ht="24.95" customHeight="1" x14ac:dyDescent="0.2">
      <c r="B51" s="618" t="s">
        <v>936</v>
      </c>
      <c r="C51" s="882">
        <v>14782.795819393225</v>
      </c>
      <c r="D51" s="882">
        <v>15668.7023694</v>
      </c>
      <c r="E51" s="882">
        <v>14929.947913528749</v>
      </c>
      <c r="F51" s="882">
        <v>14935.806221279832</v>
      </c>
      <c r="G51" s="882">
        <v>16085.16910280292</v>
      </c>
      <c r="H51" s="882">
        <v>15772.143888268287</v>
      </c>
      <c r="I51" s="787">
        <v>16212.082900607938</v>
      </c>
      <c r="J51" s="785">
        <v>15995.535516654307</v>
      </c>
      <c r="K51" s="785">
        <v>16059.988211694379</v>
      </c>
      <c r="L51" s="785">
        <v>16029.452297763191</v>
      </c>
      <c r="M51" s="785">
        <v>15851.48769602955</v>
      </c>
      <c r="N51" s="785">
        <v>15648.171846723588</v>
      </c>
      <c r="O51" s="785">
        <v>15556.009608672619</v>
      </c>
      <c r="P51" s="785">
        <v>15077.594314793225</v>
      </c>
      <c r="Q51" s="785">
        <v>15510.579586175278</v>
      </c>
      <c r="R51" s="785">
        <v>15651.80818229893</v>
      </c>
      <c r="S51" s="785">
        <v>15544.460250774084</v>
      </c>
      <c r="T51" s="786">
        <v>15772.143888268287</v>
      </c>
      <c r="U51" s="619" t="s">
        <v>1040</v>
      </c>
      <c r="V51" s="1009"/>
      <c r="W51" s="1009"/>
      <c r="X51" s="1009"/>
      <c r="Y51" s="1023"/>
      <c r="Z51" s="1023"/>
      <c r="AA51" s="1023"/>
      <c r="AB51" s="1023"/>
      <c r="AC51" s="1023"/>
      <c r="AD51" s="1023"/>
      <c r="AE51" s="1023"/>
      <c r="AF51" s="1023"/>
      <c r="AG51" s="1023"/>
      <c r="AH51" s="1023"/>
      <c r="AI51" s="1023"/>
      <c r="AJ51" s="1023"/>
    </row>
    <row r="52" spans="2:36" s="984" customFormat="1" ht="15" customHeight="1" x14ac:dyDescent="0.2">
      <c r="B52" s="994"/>
      <c r="C52" s="882"/>
      <c r="D52" s="882"/>
      <c r="E52" s="882"/>
      <c r="F52" s="882"/>
      <c r="G52" s="882"/>
      <c r="H52" s="882"/>
      <c r="I52" s="787"/>
      <c r="J52" s="785"/>
      <c r="K52" s="785"/>
      <c r="L52" s="785"/>
      <c r="M52" s="785"/>
      <c r="N52" s="785"/>
      <c r="O52" s="785"/>
      <c r="P52" s="785"/>
      <c r="Q52" s="785"/>
      <c r="R52" s="785"/>
      <c r="S52" s="785"/>
      <c r="T52" s="786"/>
      <c r="U52" s="996"/>
      <c r="V52" s="1009"/>
      <c r="W52" s="1009"/>
      <c r="X52" s="1009"/>
      <c r="Y52" s="1023"/>
      <c r="Z52" s="1023"/>
      <c r="AA52" s="1023"/>
      <c r="AB52" s="1023"/>
      <c r="AC52" s="1023"/>
      <c r="AD52" s="1023"/>
      <c r="AE52" s="1023"/>
      <c r="AF52" s="1023"/>
      <c r="AG52" s="1023"/>
      <c r="AH52" s="1023"/>
      <c r="AI52" s="1023"/>
      <c r="AJ52" s="1023"/>
    </row>
    <row r="53" spans="2:36" s="984" customFormat="1" ht="24.95" customHeight="1" x14ac:dyDescent="0.2">
      <c r="B53" s="454" t="s">
        <v>712</v>
      </c>
      <c r="C53" s="878">
        <v>132348.31429847336</v>
      </c>
      <c r="D53" s="878">
        <v>114706.56971663691</v>
      </c>
      <c r="E53" s="878">
        <v>120705.80159488377</v>
      </c>
      <c r="F53" s="878">
        <v>177984.94397284897</v>
      </c>
      <c r="G53" s="878">
        <v>204193.66223983507</v>
      </c>
      <c r="H53" s="878">
        <v>286624.80026932631</v>
      </c>
      <c r="I53" s="790">
        <v>203845.32775167644</v>
      </c>
      <c r="J53" s="788">
        <v>215234.96732208304</v>
      </c>
      <c r="K53" s="788">
        <v>216505.48589378278</v>
      </c>
      <c r="L53" s="788">
        <v>240469.55365781378</v>
      </c>
      <c r="M53" s="788">
        <v>245875.61444865857</v>
      </c>
      <c r="N53" s="788">
        <v>246108.36548981251</v>
      </c>
      <c r="O53" s="788">
        <v>249241.6319623465</v>
      </c>
      <c r="P53" s="788">
        <v>261280.8805287815</v>
      </c>
      <c r="Q53" s="788">
        <v>276923.81663597771</v>
      </c>
      <c r="R53" s="788">
        <v>288536.74196995905</v>
      </c>
      <c r="S53" s="788">
        <v>295404.50603453018</v>
      </c>
      <c r="T53" s="789">
        <v>286624.80026932631</v>
      </c>
      <c r="U53" s="617" t="s">
        <v>790</v>
      </c>
      <c r="V53" s="1009"/>
      <c r="W53" s="1009"/>
      <c r="X53" s="1009"/>
      <c r="Y53" s="1023"/>
      <c r="Z53" s="1023"/>
      <c r="AA53" s="1023"/>
      <c r="AB53" s="1023"/>
      <c r="AC53" s="1023"/>
      <c r="AD53" s="1023"/>
      <c r="AE53" s="1023"/>
      <c r="AF53" s="1023"/>
      <c r="AG53" s="1023"/>
      <c r="AH53" s="1023"/>
      <c r="AI53" s="1023"/>
      <c r="AJ53" s="1023"/>
    </row>
    <row r="54" spans="2:36" s="1011" customFormat="1" ht="24.95" customHeight="1" x14ac:dyDescent="0.2">
      <c r="B54" s="618" t="s">
        <v>935</v>
      </c>
      <c r="C54" s="882">
        <v>0</v>
      </c>
      <c r="D54" s="882">
        <v>0</v>
      </c>
      <c r="E54" s="882">
        <v>9.6955790000000004</v>
      </c>
      <c r="F54" s="882">
        <v>3.7213999999999997E-2</v>
      </c>
      <c r="G54" s="882">
        <v>3.8827E-2</v>
      </c>
      <c r="H54" s="882">
        <v>5.4204000000000002E-2</v>
      </c>
      <c r="I54" s="787">
        <v>3.6828E-2</v>
      </c>
      <c r="J54" s="785">
        <v>3.9310000000000005E-2</v>
      </c>
      <c r="K54" s="785">
        <v>3.8771E-2</v>
      </c>
      <c r="L54" s="785">
        <v>4.4375999999999999E-2</v>
      </c>
      <c r="M54" s="785">
        <v>4.5969000000000003E-2</v>
      </c>
      <c r="N54" s="785">
        <v>4.6774999999999997E-2</v>
      </c>
      <c r="O54" s="785">
        <v>4.7722000000000001E-2</v>
      </c>
      <c r="P54" s="785">
        <v>5.0679000000000002E-2</v>
      </c>
      <c r="Q54" s="785">
        <v>5.3598999999999994E-2</v>
      </c>
      <c r="R54" s="785">
        <v>5.4737000000000001E-2</v>
      </c>
      <c r="S54" s="785">
        <v>5.4467000000000002E-2</v>
      </c>
      <c r="T54" s="786">
        <v>5.4204000000000002E-2</v>
      </c>
      <c r="U54" s="619" t="s">
        <v>1188</v>
      </c>
      <c r="V54" s="1009"/>
      <c r="W54" s="1009"/>
      <c r="X54" s="1009"/>
      <c r="Y54" s="1023"/>
      <c r="Z54" s="1023"/>
      <c r="AA54" s="1023"/>
      <c r="AB54" s="1023"/>
      <c r="AC54" s="1023"/>
      <c r="AD54" s="1023"/>
      <c r="AE54" s="1023"/>
      <c r="AF54" s="1023"/>
      <c r="AG54" s="1023"/>
      <c r="AH54" s="1023"/>
      <c r="AI54" s="1023"/>
      <c r="AJ54" s="1023"/>
    </row>
    <row r="55" spans="2:36" s="984" customFormat="1" ht="24.95" customHeight="1" x14ac:dyDescent="0.2">
      <c r="B55" s="618" t="s">
        <v>954</v>
      </c>
      <c r="C55" s="882">
        <v>621.34251210000002</v>
      </c>
      <c r="D55" s="882">
        <v>83.221494488100006</v>
      </c>
      <c r="E55" s="882">
        <v>1436.3405959680001</v>
      </c>
      <c r="F55" s="882">
        <v>1302.3867732537001</v>
      </c>
      <c r="G55" s="882">
        <v>1662.3258118172</v>
      </c>
      <c r="H55" s="882">
        <v>76.592831768800025</v>
      </c>
      <c r="I55" s="787">
        <v>1253.2955632847036</v>
      </c>
      <c r="J55" s="785">
        <v>871.02659742920002</v>
      </c>
      <c r="K55" s="785">
        <v>314.58359408640001</v>
      </c>
      <c r="L55" s="785">
        <v>141.02317084739997</v>
      </c>
      <c r="M55" s="785">
        <v>283.01614758540001</v>
      </c>
      <c r="N55" s="785">
        <v>1106.6160669291999</v>
      </c>
      <c r="O55" s="785">
        <v>1033.1769730440001</v>
      </c>
      <c r="P55" s="785">
        <v>517.93821163019993</v>
      </c>
      <c r="Q55" s="785">
        <v>73.361909722000007</v>
      </c>
      <c r="R55" s="785">
        <v>63.660756023600001</v>
      </c>
      <c r="S55" s="785">
        <v>66.332942248399974</v>
      </c>
      <c r="T55" s="786">
        <v>76.592831768800025</v>
      </c>
      <c r="U55" s="619" t="s">
        <v>1271</v>
      </c>
      <c r="V55" s="1009"/>
      <c r="W55" s="1009"/>
      <c r="X55" s="1009"/>
      <c r="Y55" s="1023"/>
      <c r="Z55" s="1023"/>
      <c r="AA55" s="1023"/>
      <c r="AB55" s="1023"/>
      <c r="AC55" s="1023"/>
      <c r="AD55" s="1023"/>
      <c r="AE55" s="1023"/>
      <c r="AF55" s="1023"/>
      <c r="AG55" s="1023"/>
      <c r="AH55" s="1023"/>
      <c r="AI55" s="1023"/>
      <c r="AJ55" s="1023"/>
    </row>
    <row r="56" spans="2:36" s="984" customFormat="1" ht="24.95" customHeight="1" x14ac:dyDescent="0.2">
      <c r="B56" s="618" t="s">
        <v>955</v>
      </c>
      <c r="C56" s="882">
        <v>130451.21950514657</v>
      </c>
      <c r="D56" s="882">
        <v>112366.64580618666</v>
      </c>
      <c r="E56" s="882">
        <v>115943.02336826931</v>
      </c>
      <c r="F56" s="882">
        <v>171670.70653103857</v>
      </c>
      <c r="G56" s="882">
        <v>195538.64565815072</v>
      </c>
      <c r="H56" s="882">
        <v>279412.02964741003</v>
      </c>
      <c r="I56" s="787">
        <v>196027.0190659824</v>
      </c>
      <c r="J56" s="785">
        <v>209428.46111126328</v>
      </c>
      <c r="K56" s="785">
        <v>209648.03026817821</v>
      </c>
      <c r="L56" s="785">
        <v>234716.86661667714</v>
      </c>
      <c r="M56" s="785">
        <v>239548.65250440096</v>
      </c>
      <c r="N56" s="785">
        <v>239130.88194180161</v>
      </c>
      <c r="O56" s="785">
        <v>242115.33892204141</v>
      </c>
      <c r="P56" s="785">
        <v>254634.00051007271</v>
      </c>
      <c r="Q56" s="785">
        <v>270079.39881054458</v>
      </c>
      <c r="R56" s="785">
        <v>281168.37494016963</v>
      </c>
      <c r="S56" s="785">
        <v>287822.63997690601</v>
      </c>
      <c r="T56" s="786">
        <v>279412.02964741003</v>
      </c>
      <c r="U56" s="619" t="s">
        <v>1189</v>
      </c>
      <c r="V56" s="1009"/>
      <c r="W56" s="1009"/>
      <c r="X56" s="1009"/>
      <c r="Y56" s="1023"/>
      <c r="Z56" s="1023"/>
      <c r="AA56" s="1023"/>
      <c r="AB56" s="1023"/>
      <c r="AC56" s="1023"/>
      <c r="AD56" s="1023"/>
      <c r="AE56" s="1023"/>
      <c r="AF56" s="1023"/>
      <c r="AG56" s="1023"/>
      <c r="AH56" s="1023"/>
      <c r="AI56" s="1023"/>
      <c r="AJ56" s="1023"/>
    </row>
    <row r="57" spans="2:36" s="984" customFormat="1" ht="24.95" customHeight="1" x14ac:dyDescent="0.2">
      <c r="B57" s="618" t="s">
        <v>936</v>
      </c>
      <c r="C57" s="882">
        <v>1275.7522812267998</v>
      </c>
      <c r="D57" s="882">
        <v>2256.7024159621501</v>
      </c>
      <c r="E57" s="882">
        <v>3316.7420516464654</v>
      </c>
      <c r="F57" s="882">
        <v>5011.8134545567264</v>
      </c>
      <c r="G57" s="882">
        <v>6992.651942867149</v>
      </c>
      <c r="H57" s="882">
        <v>7136.1235861474979</v>
      </c>
      <c r="I57" s="787">
        <v>6564.9762944093254</v>
      </c>
      <c r="J57" s="785">
        <v>4935.4403033905646</v>
      </c>
      <c r="K57" s="785">
        <v>6542.8332605181831</v>
      </c>
      <c r="L57" s="785">
        <v>5611.6194942892453</v>
      </c>
      <c r="M57" s="785">
        <v>6043.8998276722004</v>
      </c>
      <c r="N57" s="785">
        <v>5870.8207060817003</v>
      </c>
      <c r="O57" s="785">
        <v>6093.0683452611001</v>
      </c>
      <c r="P57" s="785">
        <v>6128.8911280786006</v>
      </c>
      <c r="Q57" s="785">
        <v>6771.0023167110985</v>
      </c>
      <c r="R57" s="785">
        <v>7304.6515367658012</v>
      </c>
      <c r="S57" s="785">
        <v>7515.478648375798</v>
      </c>
      <c r="T57" s="786">
        <v>7136.1235861474979</v>
      </c>
      <c r="U57" s="619" t="s">
        <v>1040</v>
      </c>
      <c r="V57" s="1009"/>
      <c r="W57" s="1009"/>
      <c r="X57" s="1009"/>
      <c r="Y57" s="1023"/>
      <c r="Z57" s="1023"/>
      <c r="AA57" s="1023"/>
      <c r="AB57" s="1023"/>
      <c r="AC57" s="1023"/>
      <c r="AD57" s="1023"/>
      <c r="AE57" s="1023"/>
      <c r="AF57" s="1023"/>
      <c r="AG57" s="1023"/>
      <c r="AH57" s="1023"/>
      <c r="AI57" s="1023"/>
      <c r="AJ57" s="1023"/>
    </row>
    <row r="58" spans="2:36" s="984" customFormat="1" ht="15" customHeight="1" x14ac:dyDescent="0.2">
      <c r="B58" s="454"/>
      <c r="C58" s="882"/>
      <c r="D58" s="882"/>
      <c r="E58" s="882"/>
      <c r="F58" s="882"/>
      <c r="G58" s="882"/>
      <c r="H58" s="882"/>
      <c r="I58" s="787"/>
      <c r="J58" s="785"/>
      <c r="K58" s="785"/>
      <c r="L58" s="785"/>
      <c r="M58" s="785"/>
      <c r="N58" s="785"/>
      <c r="O58" s="785"/>
      <c r="P58" s="785"/>
      <c r="Q58" s="785"/>
      <c r="R58" s="785"/>
      <c r="S58" s="785"/>
      <c r="T58" s="786"/>
      <c r="U58" s="617"/>
      <c r="V58" s="1009"/>
      <c r="W58" s="1009"/>
      <c r="X58" s="1009"/>
      <c r="Y58" s="1023"/>
      <c r="Z58" s="1023"/>
      <c r="AA58" s="1023"/>
      <c r="AB58" s="1023"/>
      <c r="AC58" s="1023"/>
      <c r="AD58" s="1023"/>
      <c r="AE58" s="1023"/>
      <c r="AF58" s="1023"/>
      <c r="AG58" s="1023"/>
      <c r="AH58" s="1023"/>
      <c r="AI58" s="1023"/>
      <c r="AJ58" s="1023"/>
    </row>
    <row r="59" spans="2:36" s="984" customFormat="1" ht="24.95" customHeight="1" x14ac:dyDescent="0.2">
      <c r="B59" s="454" t="s">
        <v>1162</v>
      </c>
      <c r="C59" s="878">
        <v>0</v>
      </c>
      <c r="D59" s="878">
        <v>0</v>
      </c>
      <c r="E59" s="878">
        <v>0</v>
      </c>
      <c r="F59" s="878">
        <v>0</v>
      </c>
      <c r="G59" s="878">
        <v>0</v>
      </c>
      <c r="H59" s="878">
        <v>0</v>
      </c>
      <c r="I59" s="790">
        <v>0</v>
      </c>
      <c r="J59" s="788">
        <v>0</v>
      </c>
      <c r="K59" s="788">
        <v>0</v>
      </c>
      <c r="L59" s="788">
        <v>0</v>
      </c>
      <c r="M59" s="788">
        <v>0</v>
      </c>
      <c r="N59" s="788">
        <v>0</v>
      </c>
      <c r="O59" s="788">
        <v>0</v>
      </c>
      <c r="P59" s="788">
        <v>0</v>
      </c>
      <c r="Q59" s="788">
        <v>0</v>
      </c>
      <c r="R59" s="788">
        <v>0</v>
      </c>
      <c r="S59" s="788">
        <v>0</v>
      </c>
      <c r="T59" s="789">
        <v>0</v>
      </c>
      <c r="U59" s="617" t="s">
        <v>948</v>
      </c>
      <c r="V59" s="1009"/>
      <c r="W59" s="1009"/>
      <c r="X59" s="1009"/>
      <c r="Y59" s="1023"/>
      <c r="Z59" s="1023"/>
      <c r="AA59" s="1023"/>
      <c r="AB59" s="1023"/>
      <c r="AC59" s="1023"/>
      <c r="AD59" s="1023"/>
      <c r="AE59" s="1023"/>
      <c r="AF59" s="1023"/>
      <c r="AG59" s="1023"/>
      <c r="AH59" s="1023"/>
      <c r="AI59" s="1023"/>
      <c r="AJ59" s="1023"/>
    </row>
    <row r="60" spans="2:36" s="984" customFormat="1" ht="15" customHeight="1" x14ac:dyDescent="0.2">
      <c r="B60" s="454"/>
      <c r="C60" s="882"/>
      <c r="D60" s="882"/>
      <c r="E60" s="882"/>
      <c r="F60" s="882"/>
      <c r="G60" s="882"/>
      <c r="H60" s="882"/>
      <c r="I60" s="787"/>
      <c r="J60" s="785"/>
      <c r="K60" s="785"/>
      <c r="L60" s="785"/>
      <c r="M60" s="785"/>
      <c r="N60" s="785"/>
      <c r="O60" s="785"/>
      <c r="P60" s="785"/>
      <c r="Q60" s="785"/>
      <c r="R60" s="785"/>
      <c r="S60" s="785"/>
      <c r="T60" s="786"/>
      <c r="U60" s="617"/>
      <c r="V60" s="1009"/>
      <c r="W60" s="1009"/>
      <c r="X60" s="1009"/>
      <c r="Y60" s="1023"/>
      <c r="Z60" s="1023"/>
      <c r="AA60" s="1023"/>
      <c r="AB60" s="1023"/>
      <c r="AC60" s="1023"/>
      <c r="AD60" s="1023"/>
      <c r="AE60" s="1023"/>
      <c r="AF60" s="1023"/>
      <c r="AG60" s="1023"/>
      <c r="AH60" s="1023"/>
      <c r="AI60" s="1023"/>
      <c r="AJ60" s="1023"/>
    </row>
    <row r="61" spans="2:36" s="984" customFormat="1" ht="24.95" customHeight="1" x14ac:dyDescent="0.2">
      <c r="B61" s="454" t="s">
        <v>849</v>
      </c>
      <c r="C61" s="878">
        <v>2630.3081619800005</v>
      </c>
      <c r="D61" s="878">
        <v>4940.5678468383003</v>
      </c>
      <c r="E61" s="878">
        <v>2874.6145933222001</v>
      </c>
      <c r="F61" s="878">
        <v>1852.9324659788001</v>
      </c>
      <c r="G61" s="878">
        <v>3714.7406192922003</v>
      </c>
      <c r="H61" s="878">
        <v>2208.2839004924003</v>
      </c>
      <c r="I61" s="790">
        <v>3636.8076837505996</v>
      </c>
      <c r="J61" s="788">
        <v>3403.3685500655997</v>
      </c>
      <c r="K61" s="788">
        <v>3672.2433762075998</v>
      </c>
      <c r="L61" s="788">
        <v>4188.7315523028001</v>
      </c>
      <c r="M61" s="788">
        <v>3004.0255221883999</v>
      </c>
      <c r="N61" s="788">
        <v>2730.2805984824004</v>
      </c>
      <c r="O61" s="788">
        <v>2936.631356892</v>
      </c>
      <c r="P61" s="788">
        <v>3174.0605108874997</v>
      </c>
      <c r="Q61" s="788">
        <v>3616.2769985510995</v>
      </c>
      <c r="R61" s="788">
        <v>3786.3362163250008</v>
      </c>
      <c r="S61" s="788">
        <v>2622.2699331173003</v>
      </c>
      <c r="T61" s="789">
        <v>2208.2839004924003</v>
      </c>
      <c r="U61" s="617" t="s">
        <v>313</v>
      </c>
      <c r="V61" s="1009"/>
      <c r="W61" s="1009"/>
      <c r="X61" s="1009"/>
      <c r="Y61" s="1023"/>
      <c r="Z61" s="1023"/>
      <c r="AA61" s="1023"/>
      <c r="AB61" s="1023"/>
      <c r="AC61" s="1023"/>
      <c r="AD61" s="1023"/>
      <c r="AE61" s="1023"/>
      <c r="AF61" s="1023"/>
      <c r="AG61" s="1023"/>
      <c r="AH61" s="1023"/>
      <c r="AI61" s="1023"/>
      <c r="AJ61" s="1023"/>
    </row>
    <row r="62" spans="2:36" s="984" customFormat="1" ht="15" customHeight="1" x14ac:dyDescent="0.2">
      <c r="B62" s="454"/>
      <c r="C62" s="882"/>
      <c r="D62" s="882"/>
      <c r="E62" s="882"/>
      <c r="F62" s="882"/>
      <c r="G62" s="882"/>
      <c r="H62" s="882"/>
      <c r="I62" s="787"/>
      <c r="J62" s="785"/>
      <c r="K62" s="785"/>
      <c r="L62" s="785"/>
      <c r="M62" s="785"/>
      <c r="N62" s="785"/>
      <c r="O62" s="785"/>
      <c r="P62" s="785"/>
      <c r="Q62" s="785"/>
      <c r="R62" s="785"/>
      <c r="S62" s="785"/>
      <c r="T62" s="786"/>
      <c r="U62" s="617"/>
      <c r="V62" s="1009"/>
      <c r="W62" s="1009"/>
      <c r="X62" s="1009"/>
      <c r="Y62" s="1023"/>
      <c r="Z62" s="1023"/>
      <c r="AA62" s="1023"/>
      <c r="AB62" s="1023"/>
      <c r="AC62" s="1023"/>
      <c r="AD62" s="1023"/>
      <c r="AE62" s="1023"/>
      <c r="AF62" s="1023"/>
      <c r="AG62" s="1023"/>
      <c r="AH62" s="1023"/>
      <c r="AI62" s="1023"/>
      <c r="AJ62" s="1023"/>
    </row>
    <row r="63" spans="2:36" s="984" customFormat="1" ht="24.95" customHeight="1" x14ac:dyDescent="0.2">
      <c r="B63" s="454" t="s">
        <v>713</v>
      </c>
      <c r="C63" s="878">
        <v>12910.279703557255</v>
      </c>
      <c r="D63" s="878">
        <v>16257.861170051554</v>
      </c>
      <c r="E63" s="878">
        <v>13005.479685905</v>
      </c>
      <c r="F63" s="878">
        <v>12438.551809373001</v>
      </c>
      <c r="G63" s="878">
        <v>12536.234507886202</v>
      </c>
      <c r="H63" s="878">
        <v>16605.292986591081</v>
      </c>
      <c r="I63" s="790">
        <v>11917.530745837796</v>
      </c>
      <c r="J63" s="788">
        <v>13380.619404172001</v>
      </c>
      <c r="K63" s="788">
        <v>13439.367927738458</v>
      </c>
      <c r="L63" s="788">
        <v>14594.518280865077</v>
      </c>
      <c r="M63" s="788">
        <v>15852.942298797459</v>
      </c>
      <c r="N63" s="788">
        <v>16053.684258697693</v>
      </c>
      <c r="O63" s="788">
        <v>14871.14183092744</v>
      </c>
      <c r="P63" s="788">
        <v>15966.895483680042</v>
      </c>
      <c r="Q63" s="788">
        <v>16957.015168727939</v>
      </c>
      <c r="R63" s="788">
        <v>17135.568807787949</v>
      </c>
      <c r="S63" s="788">
        <v>17354.972487336068</v>
      </c>
      <c r="T63" s="789">
        <v>16605.292986591081</v>
      </c>
      <c r="U63" s="617" t="s">
        <v>314</v>
      </c>
      <c r="V63" s="1009"/>
      <c r="W63" s="1009"/>
      <c r="X63" s="1009"/>
      <c r="Y63" s="1023"/>
      <c r="Z63" s="1023"/>
      <c r="AA63" s="1023"/>
      <c r="AB63" s="1023"/>
      <c r="AC63" s="1023"/>
      <c r="AD63" s="1023"/>
      <c r="AE63" s="1023"/>
      <c r="AF63" s="1023"/>
      <c r="AG63" s="1023"/>
      <c r="AH63" s="1023"/>
      <c r="AI63" s="1023"/>
      <c r="AJ63" s="1023"/>
    </row>
    <row r="64" spans="2:36" s="984" customFormat="1" ht="15" customHeight="1" x14ac:dyDescent="0.2">
      <c r="B64" s="994"/>
      <c r="C64" s="882"/>
      <c r="D64" s="882"/>
      <c r="E64" s="882"/>
      <c r="F64" s="882"/>
      <c r="G64" s="882"/>
      <c r="H64" s="882"/>
      <c r="I64" s="787"/>
      <c r="J64" s="785"/>
      <c r="K64" s="785"/>
      <c r="L64" s="785"/>
      <c r="M64" s="785"/>
      <c r="N64" s="785"/>
      <c r="O64" s="785"/>
      <c r="P64" s="785"/>
      <c r="Q64" s="785"/>
      <c r="R64" s="785"/>
      <c r="S64" s="785"/>
      <c r="T64" s="786"/>
      <c r="U64" s="996"/>
      <c r="V64" s="1009"/>
      <c r="W64" s="1009"/>
      <c r="X64" s="1009"/>
      <c r="Y64" s="1023"/>
      <c r="Z64" s="1023"/>
      <c r="AA64" s="1023"/>
      <c r="AB64" s="1023"/>
      <c r="AC64" s="1023"/>
      <c r="AD64" s="1023"/>
      <c r="AE64" s="1023"/>
      <c r="AF64" s="1023"/>
      <c r="AG64" s="1023"/>
      <c r="AH64" s="1023"/>
      <c r="AI64" s="1023"/>
      <c r="AJ64" s="1023"/>
    </row>
    <row r="65" spans="2:36" s="984" customFormat="1" ht="24.95" customHeight="1" x14ac:dyDescent="0.2">
      <c r="B65" s="454" t="s">
        <v>884</v>
      </c>
      <c r="C65" s="878">
        <v>19290.238813614997</v>
      </c>
      <c r="D65" s="878">
        <v>16889.888263599667</v>
      </c>
      <c r="E65" s="878">
        <v>15252.556835948</v>
      </c>
      <c r="F65" s="878">
        <v>37680.892141511991</v>
      </c>
      <c r="G65" s="878">
        <v>38037.061879801069</v>
      </c>
      <c r="H65" s="878">
        <v>88710.861035159905</v>
      </c>
      <c r="I65" s="790">
        <v>40714.289639349437</v>
      </c>
      <c r="J65" s="788">
        <v>45811.441880839106</v>
      </c>
      <c r="K65" s="788">
        <v>47046.436127360561</v>
      </c>
      <c r="L65" s="788">
        <v>54072.636773449609</v>
      </c>
      <c r="M65" s="788">
        <v>55527.953476890907</v>
      </c>
      <c r="N65" s="788">
        <v>56174.705990540191</v>
      </c>
      <c r="O65" s="788">
        <v>57681.95981491304</v>
      </c>
      <c r="P65" s="788">
        <v>72131.870203163315</v>
      </c>
      <c r="Q65" s="788">
        <v>73352.827132609804</v>
      </c>
      <c r="R65" s="788">
        <v>75092.237750096392</v>
      </c>
      <c r="S65" s="788">
        <v>74071.447950609931</v>
      </c>
      <c r="T65" s="789">
        <v>88710.861035159905</v>
      </c>
      <c r="U65" s="617" t="s">
        <v>5</v>
      </c>
      <c r="V65" s="1009"/>
      <c r="W65" s="1009"/>
      <c r="X65" s="1009"/>
      <c r="Y65" s="1023"/>
      <c r="Z65" s="1023"/>
      <c r="AA65" s="1023"/>
      <c r="AB65" s="1023"/>
      <c r="AC65" s="1023"/>
      <c r="AD65" s="1023"/>
      <c r="AE65" s="1023"/>
      <c r="AF65" s="1023"/>
      <c r="AG65" s="1023"/>
      <c r="AH65" s="1023"/>
      <c r="AI65" s="1023"/>
      <c r="AJ65" s="1023"/>
    </row>
    <row r="66" spans="2:36" s="984" customFormat="1" ht="9" customHeight="1" x14ac:dyDescent="0.2">
      <c r="B66" s="994"/>
      <c r="C66" s="882"/>
      <c r="D66" s="882"/>
      <c r="E66" s="882"/>
      <c r="F66" s="882"/>
      <c r="G66" s="882"/>
      <c r="H66" s="882"/>
      <c r="I66" s="787"/>
      <c r="J66" s="785"/>
      <c r="K66" s="785"/>
      <c r="L66" s="785"/>
      <c r="M66" s="785"/>
      <c r="N66" s="785"/>
      <c r="O66" s="785"/>
      <c r="P66" s="785"/>
      <c r="Q66" s="785"/>
      <c r="R66" s="785"/>
      <c r="S66" s="785"/>
      <c r="T66" s="786"/>
      <c r="U66" s="996"/>
      <c r="V66" s="1009"/>
      <c r="W66" s="1009"/>
      <c r="X66" s="1009"/>
      <c r="Y66" s="1023"/>
      <c r="Z66" s="1023"/>
      <c r="AA66" s="1023"/>
      <c r="AB66" s="1023"/>
      <c r="AC66" s="1023"/>
      <c r="AD66" s="1023"/>
      <c r="AE66" s="1023"/>
      <c r="AF66" s="1023"/>
      <c r="AG66" s="1023"/>
      <c r="AH66" s="1023"/>
      <c r="AI66" s="1023"/>
      <c r="AJ66" s="1023"/>
    </row>
    <row r="67" spans="2:36" s="984" customFormat="1" ht="24.95" customHeight="1" x14ac:dyDescent="0.2">
      <c r="B67" s="454" t="s">
        <v>714</v>
      </c>
      <c r="C67" s="878">
        <v>151.78230499999998</v>
      </c>
      <c r="D67" s="878">
        <v>10815.030679292</v>
      </c>
      <c r="E67" s="878">
        <v>10187.95904315</v>
      </c>
      <c r="F67" s="878">
        <v>12422.821834150001</v>
      </c>
      <c r="G67" s="878">
        <v>13181.570775009999</v>
      </c>
      <c r="H67" s="878">
        <v>20966.622949050001</v>
      </c>
      <c r="I67" s="790">
        <v>13364.617637199999</v>
      </c>
      <c r="J67" s="788">
        <v>14269.568149965</v>
      </c>
      <c r="K67" s="788">
        <v>15027.261041540001</v>
      </c>
      <c r="L67" s="788">
        <v>16810.872558612999</v>
      </c>
      <c r="M67" s="788">
        <v>17605.520741720004</v>
      </c>
      <c r="N67" s="788">
        <v>18129.57154583</v>
      </c>
      <c r="O67" s="788">
        <v>17940.060022590002</v>
      </c>
      <c r="P67" s="788">
        <v>19218.05728497</v>
      </c>
      <c r="Q67" s="788">
        <v>20034.096861325004</v>
      </c>
      <c r="R67" s="788">
        <v>21370.011517539999</v>
      </c>
      <c r="S67" s="788">
        <v>22036.886085350001</v>
      </c>
      <c r="T67" s="789">
        <v>20966.622949050001</v>
      </c>
      <c r="U67" s="617" t="s">
        <v>949</v>
      </c>
      <c r="V67" s="1009"/>
      <c r="W67" s="1009"/>
      <c r="X67" s="1009"/>
      <c r="Y67" s="1023"/>
      <c r="Z67" s="1023"/>
      <c r="AA67" s="1023"/>
      <c r="AB67" s="1023"/>
      <c r="AC67" s="1023"/>
      <c r="AD67" s="1023"/>
      <c r="AE67" s="1023"/>
      <c r="AF67" s="1023"/>
      <c r="AG67" s="1023"/>
      <c r="AH67" s="1023"/>
      <c r="AI67" s="1023"/>
      <c r="AJ67" s="1023"/>
    </row>
    <row r="68" spans="2:36" s="984" customFormat="1" ht="7.5" customHeight="1" x14ac:dyDescent="0.2">
      <c r="B68" s="994"/>
      <c r="C68" s="882"/>
      <c r="D68" s="882"/>
      <c r="E68" s="882"/>
      <c r="F68" s="882"/>
      <c r="G68" s="882"/>
      <c r="H68" s="882"/>
      <c r="I68" s="787"/>
      <c r="J68" s="785"/>
      <c r="K68" s="785"/>
      <c r="L68" s="785"/>
      <c r="M68" s="785"/>
      <c r="N68" s="785"/>
      <c r="O68" s="785"/>
      <c r="P68" s="785"/>
      <c r="Q68" s="785"/>
      <c r="R68" s="785"/>
      <c r="S68" s="785"/>
      <c r="T68" s="786"/>
      <c r="U68" s="996"/>
      <c r="V68" s="1009"/>
      <c r="W68" s="1009"/>
      <c r="X68" s="1009"/>
      <c r="Y68" s="1023"/>
      <c r="Z68" s="1023"/>
      <c r="AA68" s="1023"/>
      <c r="AB68" s="1023"/>
      <c r="AC68" s="1023"/>
      <c r="AD68" s="1023"/>
      <c r="AE68" s="1023"/>
      <c r="AF68" s="1023"/>
      <c r="AG68" s="1023"/>
      <c r="AH68" s="1023"/>
      <c r="AI68" s="1023"/>
      <c r="AJ68" s="1023"/>
    </row>
    <row r="69" spans="2:36" s="984" customFormat="1" ht="24.95" customHeight="1" x14ac:dyDescent="0.2">
      <c r="B69" s="454" t="s">
        <v>715</v>
      </c>
      <c r="C69" s="878">
        <v>56375.583490488658</v>
      </c>
      <c r="D69" s="878">
        <v>69227.389420039981</v>
      </c>
      <c r="E69" s="878">
        <v>73217.170391864027</v>
      </c>
      <c r="F69" s="878">
        <v>84597.41324665687</v>
      </c>
      <c r="G69" s="878">
        <v>104158.40741551619</v>
      </c>
      <c r="H69" s="878">
        <v>172777.10958852121</v>
      </c>
      <c r="I69" s="790">
        <v>108529.31989463136</v>
      </c>
      <c r="J69" s="788">
        <v>114315.67079137401</v>
      </c>
      <c r="K69" s="788">
        <v>118657.16135621868</v>
      </c>
      <c r="L69" s="788">
        <v>135471.67192841819</v>
      </c>
      <c r="M69" s="788">
        <v>140717.17803265064</v>
      </c>
      <c r="N69" s="788">
        <v>143654.45494099037</v>
      </c>
      <c r="O69" s="788">
        <v>146866.54188269711</v>
      </c>
      <c r="P69" s="788">
        <v>155428.50888645035</v>
      </c>
      <c r="Q69" s="788">
        <v>164148.89041170559</v>
      </c>
      <c r="R69" s="788">
        <v>173400.45090246614</v>
      </c>
      <c r="S69" s="788">
        <v>179518.26225428545</v>
      </c>
      <c r="T69" s="789">
        <v>172777.10958852121</v>
      </c>
      <c r="U69" s="617" t="s">
        <v>856</v>
      </c>
      <c r="V69" s="1009"/>
      <c r="W69" s="1009"/>
      <c r="X69" s="1009"/>
      <c r="Y69" s="1023"/>
      <c r="Z69" s="1023"/>
      <c r="AA69" s="1023"/>
      <c r="AB69" s="1023"/>
      <c r="AC69" s="1023"/>
      <c r="AD69" s="1023"/>
      <c r="AE69" s="1023"/>
      <c r="AF69" s="1023"/>
      <c r="AG69" s="1023"/>
      <c r="AH69" s="1023"/>
      <c r="AI69" s="1023"/>
      <c r="AJ69" s="1023"/>
    </row>
    <row r="70" spans="2:36" s="984" customFormat="1" ht="6" customHeight="1" x14ac:dyDescent="0.2">
      <c r="B70" s="994"/>
      <c r="C70" s="882"/>
      <c r="D70" s="882"/>
      <c r="E70" s="882"/>
      <c r="F70" s="882"/>
      <c r="G70" s="882"/>
      <c r="H70" s="882"/>
      <c r="I70" s="787"/>
      <c r="J70" s="785"/>
      <c r="K70" s="785"/>
      <c r="L70" s="785"/>
      <c r="M70" s="785"/>
      <c r="N70" s="785"/>
      <c r="O70" s="785"/>
      <c r="P70" s="785"/>
      <c r="Q70" s="785"/>
      <c r="R70" s="785"/>
      <c r="S70" s="785"/>
      <c r="T70" s="786"/>
      <c r="U70" s="996"/>
      <c r="V70" s="1009"/>
      <c r="W70" s="1009"/>
      <c r="X70" s="1009"/>
      <c r="Y70" s="1023"/>
      <c r="Z70" s="1023"/>
      <c r="AA70" s="1023"/>
      <c r="AB70" s="1023"/>
      <c r="AC70" s="1023"/>
      <c r="AD70" s="1023"/>
      <c r="AE70" s="1023"/>
      <c r="AF70" s="1023"/>
      <c r="AG70" s="1023"/>
      <c r="AH70" s="1023"/>
      <c r="AI70" s="1023"/>
      <c r="AJ70" s="1023"/>
    </row>
    <row r="71" spans="2:36" s="984" customFormat="1" ht="24.75" customHeight="1" x14ac:dyDescent="0.2">
      <c r="B71" s="454" t="s">
        <v>885</v>
      </c>
      <c r="C71" s="878">
        <v>9502.8648023343467</v>
      </c>
      <c r="D71" s="878">
        <v>16652.256029020326</v>
      </c>
      <c r="E71" s="878">
        <v>33109.411558589993</v>
      </c>
      <c r="F71" s="878">
        <v>77047.003736248793</v>
      </c>
      <c r="G71" s="878">
        <v>102174.96545263479</v>
      </c>
      <c r="H71" s="878">
        <v>141088.83434680573</v>
      </c>
      <c r="I71" s="790">
        <v>104388.33017515524</v>
      </c>
      <c r="J71" s="788">
        <v>109068.60154641238</v>
      </c>
      <c r="K71" s="788">
        <v>110634.37478865584</v>
      </c>
      <c r="L71" s="788">
        <v>118371.3420791649</v>
      </c>
      <c r="M71" s="788">
        <v>121349.2482543841</v>
      </c>
      <c r="N71" s="788">
        <v>121636.13114724337</v>
      </c>
      <c r="O71" s="788">
        <v>124147.05308943716</v>
      </c>
      <c r="P71" s="788">
        <v>129067.80209972023</v>
      </c>
      <c r="Q71" s="788">
        <v>132906.71257135062</v>
      </c>
      <c r="R71" s="788">
        <v>139436.06060409246</v>
      </c>
      <c r="S71" s="788">
        <v>141153.57639260706</v>
      </c>
      <c r="T71" s="789">
        <v>141088.83434680573</v>
      </c>
      <c r="U71" s="617" t="s">
        <v>6</v>
      </c>
      <c r="V71" s="1009"/>
      <c r="W71" s="1009"/>
      <c r="X71" s="1009"/>
      <c r="Y71" s="1023"/>
      <c r="Z71" s="1023"/>
      <c r="AA71" s="1023"/>
      <c r="AB71" s="1023"/>
      <c r="AC71" s="1023"/>
      <c r="AD71" s="1023"/>
      <c r="AE71" s="1023"/>
      <c r="AF71" s="1023"/>
      <c r="AG71" s="1023"/>
      <c r="AH71" s="1023"/>
      <c r="AI71" s="1023"/>
      <c r="AJ71" s="1023"/>
    </row>
    <row r="72" spans="2:36" s="1030" customFormat="1" ht="19.5" customHeight="1" thickBot="1" x14ac:dyDescent="0.25">
      <c r="B72" s="1024"/>
      <c r="C72" s="1706"/>
      <c r="D72" s="1706"/>
      <c r="E72" s="1706"/>
      <c r="F72" s="1706"/>
      <c r="G72" s="1706"/>
      <c r="H72" s="1706"/>
      <c r="I72" s="1025"/>
      <c r="J72" s="1026"/>
      <c r="K72" s="1026"/>
      <c r="L72" s="1026"/>
      <c r="M72" s="1026"/>
      <c r="N72" s="1026"/>
      <c r="O72" s="1026"/>
      <c r="P72" s="1026"/>
      <c r="Q72" s="1026"/>
      <c r="R72" s="1026"/>
      <c r="S72" s="1026"/>
      <c r="T72" s="1027"/>
      <c r="U72" s="1028"/>
      <c r="V72" s="1029"/>
      <c r="W72" s="1029"/>
      <c r="X72" s="1029"/>
      <c r="AJ72" s="1031"/>
    </row>
    <row r="73" spans="2:36" ht="8.25" customHeight="1" thickTop="1" x14ac:dyDescent="0.65">
      <c r="C73" s="277"/>
      <c r="D73" s="277"/>
      <c r="E73" s="277"/>
      <c r="F73" s="277"/>
      <c r="G73" s="277"/>
      <c r="H73" s="277"/>
      <c r="I73" s="277"/>
      <c r="J73" s="277"/>
      <c r="K73" s="277"/>
      <c r="L73" s="277"/>
      <c r="M73" s="277"/>
      <c r="N73" s="277"/>
      <c r="O73" s="277"/>
      <c r="P73" s="277"/>
      <c r="Q73" s="277"/>
      <c r="R73" s="277"/>
      <c r="S73" s="277"/>
      <c r="T73" s="277"/>
      <c r="V73" s="269"/>
      <c r="W73" s="269"/>
      <c r="X73" s="269"/>
    </row>
    <row r="74" spans="2:36" s="334" customFormat="1" ht="22.5" x14ac:dyDescent="0.5">
      <c r="B74" s="334" t="s">
        <v>1753</v>
      </c>
      <c r="U74" s="480" t="s">
        <v>1755</v>
      </c>
      <c r="V74" s="481"/>
    </row>
    <row r="75" spans="2:36" s="334" customFormat="1" ht="22.5" x14ac:dyDescent="0.5">
      <c r="B75" s="357" t="s">
        <v>1542</v>
      </c>
      <c r="U75" s="334" t="s">
        <v>1543</v>
      </c>
    </row>
    <row r="76" spans="2:36" s="129" customFormat="1" ht="18.75" x14ac:dyDescent="0.45">
      <c r="B76" s="143"/>
    </row>
    <row r="77" spans="2:36" s="274" customFormat="1" ht="23.25" x14ac:dyDescent="0.5">
      <c r="C77" s="275"/>
      <c r="D77" s="275"/>
      <c r="E77" s="275"/>
      <c r="F77" s="275"/>
      <c r="G77" s="275"/>
      <c r="H77" s="275"/>
      <c r="I77" s="275"/>
      <c r="J77" s="275"/>
      <c r="K77" s="1598"/>
      <c r="L77" s="275"/>
      <c r="M77" s="275"/>
      <c r="N77" s="275"/>
      <c r="O77" s="275"/>
      <c r="P77" s="275"/>
      <c r="Q77" s="275"/>
      <c r="R77" s="275"/>
      <c r="S77" s="275"/>
      <c r="T77" s="275"/>
      <c r="U77" s="275"/>
      <c r="V77" s="275"/>
      <c r="W77" s="275"/>
      <c r="X77" s="275"/>
      <c r="Y77" s="275"/>
      <c r="Z77" s="275"/>
    </row>
    <row r="79" spans="2:36" x14ac:dyDescent="0.5">
      <c r="C79" s="275"/>
      <c r="D79" s="275"/>
      <c r="E79" s="275"/>
      <c r="F79" s="275"/>
      <c r="G79" s="275"/>
      <c r="H79" s="275"/>
      <c r="I79" s="275"/>
      <c r="J79" s="275"/>
      <c r="K79" s="275"/>
      <c r="L79" s="275"/>
      <c r="M79" s="275"/>
      <c r="N79" s="275"/>
      <c r="O79" s="275"/>
      <c r="P79" s="275"/>
      <c r="Q79" s="275"/>
      <c r="R79" s="275"/>
      <c r="S79" s="275"/>
      <c r="T79" s="275"/>
    </row>
    <row r="80" spans="2:36" x14ac:dyDescent="0.5">
      <c r="C80" s="278"/>
      <c r="D80" s="278"/>
      <c r="E80" s="278"/>
      <c r="F80" s="278"/>
      <c r="G80" s="278"/>
      <c r="H80" s="278"/>
      <c r="I80" s="278"/>
      <c r="J80" s="278"/>
      <c r="K80" s="278"/>
      <c r="L80" s="278"/>
      <c r="M80" s="278"/>
      <c r="N80" s="278"/>
      <c r="O80" s="278"/>
      <c r="P80" s="278"/>
      <c r="Q80" s="278"/>
      <c r="R80" s="278"/>
      <c r="S80" s="278"/>
      <c r="T80" s="278"/>
    </row>
    <row r="81" spans="2:21" ht="21.75" customHeight="1" x14ac:dyDescent="0.35">
      <c r="B81" s="276"/>
      <c r="C81" s="278"/>
      <c r="D81" s="278"/>
      <c r="E81" s="278"/>
      <c r="F81" s="278"/>
      <c r="G81" s="278"/>
      <c r="H81" s="278"/>
      <c r="I81" s="278"/>
      <c r="J81" s="278"/>
      <c r="K81" s="278"/>
      <c r="L81" s="278"/>
      <c r="M81" s="278"/>
      <c r="N81" s="278"/>
      <c r="O81" s="278"/>
      <c r="P81" s="278"/>
      <c r="Q81" s="278"/>
      <c r="R81" s="278"/>
      <c r="S81" s="278"/>
      <c r="T81" s="278"/>
      <c r="U81" s="276"/>
    </row>
    <row r="82" spans="2:21" ht="21.75" customHeight="1" x14ac:dyDescent="0.35">
      <c r="B82" s="276"/>
      <c r="C82" s="278"/>
      <c r="D82" s="278"/>
      <c r="E82" s="278"/>
      <c r="F82" s="278"/>
      <c r="G82" s="278"/>
      <c r="H82" s="278"/>
      <c r="I82" s="278"/>
      <c r="J82" s="278"/>
      <c r="K82" s="278"/>
      <c r="L82" s="278"/>
      <c r="M82" s="278"/>
      <c r="N82" s="278"/>
      <c r="O82" s="278"/>
      <c r="P82" s="278"/>
      <c r="Q82" s="278"/>
      <c r="R82" s="278"/>
      <c r="S82" s="278"/>
      <c r="T82" s="278"/>
      <c r="U82" s="276"/>
    </row>
    <row r="83" spans="2:21" ht="15" x14ac:dyDescent="0.35">
      <c r="B83" s="276"/>
      <c r="U83" s="276"/>
    </row>
    <row r="84" spans="2:21" ht="15" x14ac:dyDescent="0.35">
      <c r="B84" s="276"/>
      <c r="U84" s="276"/>
    </row>
  </sheetData>
  <mergeCells count="12">
    <mergeCell ref="E9:E11"/>
    <mergeCell ref="U9:U11"/>
    <mergeCell ref="B9:B11"/>
    <mergeCell ref="L4:U4"/>
    <mergeCell ref="B4:K4"/>
    <mergeCell ref="L9:T9"/>
    <mergeCell ref="I9:K9"/>
    <mergeCell ref="H9:H11"/>
    <mergeCell ref="C9:C11"/>
    <mergeCell ref="F9:F11"/>
    <mergeCell ref="G9:G11"/>
    <mergeCell ref="D9:D11"/>
  </mergeCells>
  <printOptions horizontalCentered="1"/>
  <pageMargins left="0.196850393700787" right="0.196850393700787" top="0.59055118110236204" bottom="0.39370078740157499" header="0.511811023622047" footer="0.511811023622047"/>
  <pageSetup paperSize="9" scale="45" orientation="portrait" r:id="rId1"/>
  <headerFooter alignWithMargins="0">
    <oddFooter>&amp;C&amp;"Times New Roman,Regular"&amp;20- &amp;P+5 -</oddFooter>
  </headerFooter>
  <colBreaks count="1" manualBreakCount="1">
    <brk id="11"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50</vt:i4>
      </vt:variant>
    </vt:vector>
  </HeadingPairs>
  <TitlesOfParts>
    <vt:vector size="101" baseType="lpstr">
      <vt:lpstr>ملاحظة</vt:lpstr>
      <vt:lpstr>الفهرس  </vt:lpstr>
      <vt:lpstr>أهم المصطلحات الاقتصادية</vt:lpstr>
      <vt:lpstr>القسم الأول</vt:lpstr>
      <vt:lpstr>جدول1</vt:lpstr>
      <vt:lpstr>جدول4  (2)</vt:lpstr>
      <vt:lpstr>جدول5 (2)</vt:lpstr>
      <vt:lpstr>جدول  2</vt:lpstr>
      <vt:lpstr>جدول 3</vt:lpstr>
      <vt:lpstr>جدول 4</vt:lpstr>
      <vt:lpstr>جدول 5</vt:lpstr>
      <vt:lpstr>جدول 6</vt:lpstr>
      <vt:lpstr>جدول 7</vt:lpstr>
      <vt:lpstr>جدول 8</vt:lpstr>
      <vt:lpstr>جدول 9-10</vt:lpstr>
      <vt:lpstr>جدول 11</vt:lpstr>
      <vt:lpstr>جدول 12 </vt:lpstr>
      <vt:lpstr>جدول 13-14</vt:lpstr>
      <vt:lpstr>جدول 15</vt:lpstr>
      <vt:lpstr>جدول 16  </vt:lpstr>
      <vt:lpstr>جدول 17</vt:lpstr>
      <vt:lpstr>جدول 18</vt:lpstr>
      <vt:lpstr>القسم الثاني</vt:lpstr>
      <vt:lpstr>جدول 19</vt:lpstr>
      <vt:lpstr>جدول 20 </vt:lpstr>
      <vt:lpstr>جدول 21 </vt:lpstr>
      <vt:lpstr>القسم الثالث</vt:lpstr>
      <vt:lpstr>جدول 22</vt:lpstr>
      <vt:lpstr>جدول 23</vt:lpstr>
      <vt:lpstr>القسم الرابع</vt:lpstr>
      <vt:lpstr>جدول 24</vt:lpstr>
      <vt:lpstr>جدول 25</vt:lpstr>
      <vt:lpstr>جدول 26-27</vt:lpstr>
      <vt:lpstr>جدول 28</vt:lpstr>
      <vt:lpstr>جدول 29  </vt:lpstr>
      <vt:lpstr>جدول 30 </vt:lpstr>
      <vt:lpstr>جدول 31  </vt:lpstr>
      <vt:lpstr>جدول 32 </vt:lpstr>
      <vt:lpstr>جدول 33 </vt:lpstr>
      <vt:lpstr>القسم الخامس</vt:lpstr>
      <vt:lpstr>جدول 34  </vt:lpstr>
      <vt:lpstr>جدول 35  </vt:lpstr>
      <vt:lpstr>جدول 36 </vt:lpstr>
      <vt:lpstr>جدول 37  </vt:lpstr>
      <vt:lpstr>جدول 38  </vt:lpstr>
      <vt:lpstr>جدول 39  </vt:lpstr>
      <vt:lpstr>جدول 40 </vt:lpstr>
      <vt:lpstr>جدول 41 </vt:lpstr>
      <vt:lpstr>جدول 42</vt:lpstr>
      <vt:lpstr>جدول 43</vt:lpstr>
      <vt:lpstr>الفهرس  (2)</vt:lpstr>
      <vt:lpstr>'الفهرس  '!Print_Area</vt:lpstr>
      <vt:lpstr>'الفهرس  (2)'!Print_Area</vt:lpstr>
      <vt:lpstr>'القسم الأول'!Print_Area</vt:lpstr>
      <vt:lpstr>'القسم الثالث'!Print_Area</vt:lpstr>
      <vt:lpstr>'القسم الثاني'!Print_Area</vt:lpstr>
      <vt:lpstr>'القسم الخامس'!Print_Area</vt:lpstr>
      <vt:lpstr>'القسم الرابع'!Print_Area</vt:lpstr>
      <vt:lpstr>'جدول  2'!Print_Area</vt:lpstr>
      <vt:lpstr>'جدول 11'!Print_Area</vt:lpstr>
      <vt:lpstr>'جدول 12 '!Print_Area</vt:lpstr>
      <vt:lpstr>'جدول 13-14'!Print_Area</vt:lpstr>
      <vt:lpstr>'جدول 15'!Print_Area</vt:lpstr>
      <vt:lpstr>'جدول 16  '!Print_Area</vt:lpstr>
      <vt:lpstr>'جدول 17'!Print_Area</vt:lpstr>
      <vt:lpstr>'جدول 18'!Print_Area</vt:lpstr>
      <vt:lpstr>'جدول 19'!Print_Area</vt:lpstr>
      <vt:lpstr>'جدول 20 '!Print_Area</vt:lpstr>
      <vt:lpstr>'جدول 21 '!Print_Area</vt:lpstr>
      <vt:lpstr>'جدول 22'!Print_Area</vt:lpstr>
      <vt:lpstr>'جدول 23'!Print_Area</vt:lpstr>
      <vt:lpstr>'جدول 24'!Print_Area</vt:lpstr>
      <vt:lpstr>'جدول 25'!Print_Area</vt:lpstr>
      <vt:lpstr>'جدول 26-27'!Print_Area</vt:lpstr>
      <vt:lpstr>'جدول 28'!Print_Area</vt:lpstr>
      <vt:lpstr>'جدول 29  '!Print_Area</vt:lpstr>
      <vt:lpstr>'جدول 3'!Print_Area</vt:lpstr>
      <vt:lpstr>'جدول 30 '!Print_Area</vt:lpstr>
      <vt:lpstr>'جدول 31  '!Print_Area</vt:lpstr>
      <vt:lpstr>'جدول 32 '!Print_Area</vt:lpstr>
      <vt:lpstr>'جدول 33 '!Print_Area</vt:lpstr>
      <vt:lpstr>'جدول 34  '!Print_Area</vt:lpstr>
      <vt:lpstr>'جدول 35  '!Print_Area</vt:lpstr>
      <vt:lpstr>'جدول 36 '!Print_Area</vt:lpstr>
      <vt:lpstr>'جدول 37  '!Print_Area</vt:lpstr>
      <vt:lpstr>'جدول 38  '!Print_Area</vt:lpstr>
      <vt:lpstr>'جدول 39  '!Print_Area</vt:lpstr>
      <vt:lpstr>'جدول 4'!Print_Area</vt:lpstr>
      <vt:lpstr>'جدول 40 '!Print_Area</vt:lpstr>
      <vt:lpstr>'جدول 41 '!Print_Area</vt:lpstr>
      <vt:lpstr>'جدول 42'!Print_Area</vt:lpstr>
      <vt:lpstr>'جدول 43'!Print_Area</vt:lpstr>
      <vt:lpstr>'جدول 5'!Print_Area</vt:lpstr>
      <vt:lpstr>'جدول 6'!Print_Area</vt:lpstr>
      <vt:lpstr>'جدول 7'!Print_Area</vt:lpstr>
      <vt:lpstr>'جدول 8'!Print_Area</vt:lpstr>
      <vt:lpstr>'جدول 9-10'!Print_Area</vt:lpstr>
      <vt:lpstr>جدول1!Print_Area</vt:lpstr>
      <vt:lpstr>'جدول4  (2)'!Print_Area</vt:lpstr>
      <vt:lpstr>'جدول5 (2)'!Print_Area</vt:lpstr>
      <vt:lpstr>ملاحظة!Print_Area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رنا تيسير مصري</cp:lastModifiedBy>
  <cp:lastPrinted>2022-01-05T10:55:46Z</cp:lastPrinted>
  <dcterms:created xsi:type="dcterms:W3CDTF">2003-10-27T16:49:11Z</dcterms:created>
  <dcterms:modified xsi:type="dcterms:W3CDTF">2022-01-31T11:58:22Z</dcterms:modified>
</cp:coreProperties>
</file>